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ry\Documents\caravan\Spreadsheets\"/>
    </mc:Choice>
  </mc:AlternateContent>
  <bookViews>
    <workbookView xWindow="0" yWindow="0" windowWidth="20490" windowHeight="7755" tabRatio="919"/>
  </bookViews>
  <sheets>
    <sheet name="Instructions" sheetId="13" r:id="rId1"/>
    <sheet name="Cost Tracking" sheetId="2" r:id="rId2"/>
    <sheet name="Example" sheetId="7" r:id="rId3"/>
    <sheet name="November" sheetId="23" state="hidden" r:id="rId4"/>
    <sheet name="December" sheetId="24" state="hidden" r:id="rId5"/>
    <sheet name="Jan" sheetId="8" r:id="rId6"/>
    <sheet name="Feb" sheetId="9" state="hidden" r:id="rId7"/>
    <sheet name="Mar" sheetId="10" state="hidden" r:id="rId8"/>
    <sheet name="Apr" sheetId="12" state="hidden" r:id="rId9"/>
    <sheet name="May" sheetId="14" state="hidden" r:id="rId10"/>
    <sheet name="Jun" sheetId="15" state="hidden" r:id="rId11"/>
    <sheet name="Jul" sheetId="16" state="hidden" r:id="rId12"/>
    <sheet name="Aug" sheetId="17" state="hidden" r:id="rId13"/>
    <sheet name="Sep" sheetId="18" state="hidden" r:id="rId14"/>
    <sheet name="Oct" sheetId="19" state="hidden" r:id="rId15"/>
    <sheet name="Nov" sheetId="20" state="hidden" r:id="rId16"/>
    <sheet name="Dec" sheetId="21" state="hidden" r:id="rId17"/>
    <sheet name="random stats " sheetId="5" r:id="rId18"/>
    <sheet name="Stats" sheetId="4" r:id="rId19"/>
    <sheet name="Graphs" sheetId="22" r:id="rId20"/>
  </sheets>
  <definedNames>
    <definedName name="_xlnm._FilterDatabase" localSheetId="1" hidden="1">'Cost Tracking'!$A$22:$M$42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B3" i="4"/>
  <c r="Z2" i="9"/>
  <c r="Z2" i="10"/>
  <c r="Z2" i="12"/>
  <c r="Z2" i="14"/>
  <c r="Z2" i="15"/>
  <c r="Z2" i="16"/>
  <c r="Z2" i="17"/>
  <c r="Z2" i="18"/>
  <c r="Z2" i="19"/>
  <c r="Z2" i="20"/>
  <c r="Z2" i="21"/>
  <c r="Z2" i="8"/>
  <c r="W2" i="9"/>
  <c r="W2" i="10"/>
  <c r="W2" i="12"/>
  <c r="W2" i="14"/>
  <c r="W2" i="15"/>
  <c r="W2" i="16"/>
  <c r="W2" i="17"/>
  <c r="W2" i="18"/>
  <c r="W2" i="19"/>
  <c r="W2" i="20"/>
  <c r="W2" i="21"/>
  <c r="W2" i="8"/>
  <c r="C21" i="2"/>
  <c r="D21" i="2"/>
  <c r="E21" i="2"/>
  <c r="F21" i="2"/>
  <c r="G21" i="2"/>
  <c r="H21" i="2"/>
  <c r="I21" i="2"/>
  <c r="J21" i="2"/>
  <c r="K21" i="2"/>
  <c r="L21" i="2"/>
  <c r="M21" i="2"/>
  <c r="B21" i="2"/>
  <c r="B3" i="5"/>
  <c r="Q22" i="2"/>
  <c r="C53" i="2"/>
  <c r="C12" i="13"/>
  <c r="K62" i="5"/>
  <c r="L62" i="5"/>
  <c r="M62" i="5"/>
  <c r="N62" i="5"/>
  <c r="O62" i="5"/>
  <c r="J62" i="5"/>
  <c r="M47" i="5" l="1"/>
  <c r="C9" i="13" l="1"/>
  <c r="J25" i="5"/>
  <c r="K23" i="5"/>
  <c r="K24" i="5" s="1"/>
  <c r="N22" i="5"/>
  <c r="N21" i="5"/>
  <c r="L21" i="5"/>
  <c r="K21" i="5"/>
  <c r="N20" i="5"/>
  <c r="K25" i="5" l="1"/>
  <c r="M21" i="5"/>
  <c r="P3" i="5" l="1"/>
  <c r="M4" i="5"/>
  <c r="N34" i="4"/>
  <c r="M34" i="4"/>
  <c r="J54" i="24"/>
  <c r="J38" i="24"/>
  <c r="Z32" i="24"/>
  <c r="J25" i="24"/>
  <c r="J13" i="24"/>
  <c r="Z2" i="24"/>
  <c r="W2" i="24"/>
  <c r="W20" i="24" s="1"/>
  <c r="J54" i="23"/>
  <c r="J38" i="23"/>
  <c r="J25" i="23"/>
  <c r="J13" i="23"/>
  <c r="Z2" i="23"/>
  <c r="Z30" i="23" s="1"/>
  <c r="W2" i="23"/>
  <c r="W34" i="23" s="1"/>
  <c r="W16" i="23" l="1"/>
  <c r="W22" i="23"/>
  <c r="W31" i="23"/>
  <c r="W20" i="23"/>
  <c r="W17" i="23"/>
  <c r="W33" i="23"/>
  <c r="W30" i="23"/>
  <c r="W19" i="23"/>
  <c r="W21" i="23"/>
  <c r="W18" i="23"/>
  <c r="W29" i="23"/>
  <c r="W32" i="23"/>
  <c r="W18" i="24"/>
  <c r="Z35" i="24"/>
  <c r="Z51" i="24"/>
  <c r="Z50" i="24"/>
  <c r="Z49" i="24"/>
  <c r="Z48" i="24"/>
  <c r="Z47" i="24"/>
  <c r="Z46" i="24"/>
  <c r="Z45" i="24"/>
  <c r="Z44" i="24"/>
  <c r="Z43" i="24"/>
  <c r="Z42" i="24"/>
  <c r="Z22" i="24"/>
  <c r="Z31" i="24"/>
  <c r="Z19" i="24"/>
  <c r="Z18" i="24"/>
  <c r="Z17" i="24"/>
  <c r="Z16" i="24"/>
  <c r="Z34" i="24"/>
  <c r="Z30" i="24"/>
  <c r="Z20" i="24"/>
  <c r="Z33" i="24"/>
  <c r="Z29" i="24"/>
  <c r="Z21" i="24"/>
  <c r="Z4" i="24"/>
  <c r="Z5" i="24"/>
  <c r="Z7" i="24"/>
  <c r="Z9" i="24"/>
  <c r="W19" i="24"/>
  <c r="W51" i="24"/>
  <c r="W50" i="24"/>
  <c r="W49" i="24"/>
  <c r="W48" i="24"/>
  <c r="W47" i="24"/>
  <c r="W46" i="24"/>
  <c r="W45" i="24"/>
  <c r="W44" i="24"/>
  <c r="W43" i="24"/>
  <c r="W42" i="24"/>
  <c r="W35" i="24"/>
  <c r="W22" i="24"/>
  <c r="W34" i="24"/>
  <c r="W33" i="24"/>
  <c r="W32" i="24"/>
  <c r="W31" i="24"/>
  <c r="W30" i="24"/>
  <c r="W29" i="24"/>
  <c r="W21" i="24"/>
  <c r="W10" i="24"/>
  <c r="W9" i="24"/>
  <c r="W8" i="24"/>
  <c r="W7" i="24"/>
  <c r="W6" i="24"/>
  <c r="W5" i="24"/>
  <c r="Z10" i="24"/>
  <c r="W16" i="24"/>
  <c r="W4" i="24"/>
  <c r="Z6" i="24"/>
  <c r="Z8" i="24"/>
  <c r="W17" i="24"/>
  <c r="Z4" i="23"/>
  <c r="Z10" i="23"/>
  <c r="Z16" i="23"/>
  <c r="Z49" i="23"/>
  <c r="Z7" i="23"/>
  <c r="Z6" i="23"/>
  <c r="Z35" i="23"/>
  <c r="Z50" i="23"/>
  <c r="Z48" i="23"/>
  <c r="Z46" i="23"/>
  <c r="Z44" i="23"/>
  <c r="Z42" i="23"/>
  <c r="Z51" i="23"/>
  <c r="Z43" i="23"/>
  <c r="Z31" i="23"/>
  <c r="Z21" i="23"/>
  <c r="Z45" i="23"/>
  <c r="Z32" i="23"/>
  <c r="Z22" i="23"/>
  <c r="Z18" i="23"/>
  <c r="Z47" i="23"/>
  <c r="Z33" i="23"/>
  <c r="Z29" i="23"/>
  <c r="Z19" i="23"/>
  <c r="Z8" i="23"/>
  <c r="Z17" i="23"/>
  <c r="Z34" i="23"/>
  <c r="Z5" i="23"/>
  <c r="Z9" i="23"/>
  <c r="Z20" i="23"/>
  <c r="W35" i="23"/>
  <c r="W51" i="23"/>
  <c r="W50" i="23"/>
  <c r="W49" i="23"/>
  <c r="W48" i="23"/>
  <c r="W47" i="23"/>
  <c r="W46" i="23"/>
  <c r="W45" i="23"/>
  <c r="W44" i="23"/>
  <c r="W43" i="23"/>
  <c r="W42" i="23"/>
  <c r="W4" i="23"/>
  <c r="W5" i="23"/>
  <c r="W6" i="23"/>
  <c r="W7" i="23"/>
  <c r="W8" i="23"/>
  <c r="W9" i="23"/>
  <c r="W10" i="23"/>
  <c r="W23" i="23" l="1"/>
  <c r="W24" i="23"/>
  <c r="W36" i="23"/>
  <c r="W37" i="23"/>
  <c r="W12" i="24"/>
  <c r="W11" i="24"/>
  <c r="W24" i="24"/>
  <c r="W23" i="24"/>
  <c r="Z37" i="24"/>
  <c r="Z36" i="24"/>
  <c r="Z11" i="24"/>
  <c r="Z12" i="24"/>
  <c r="W37" i="24"/>
  <c r="W36" i="24"/>
  <c r="W53" i="24"/>
  <c r="W52" i="24"/>
  <c r="Z24" i="24"/>
  <c r="Z23" i="24"/>
  <c r="Z53" i="24"/>
  <c r="Z52" i="24"/>
  <c r="Z23" i="23"/>
  <c r="Z24" i="23"/>
  <c r="Z52" i="23"/>
  <c r="Z53" i="23"/>
  <c r="W53" i="23"/>
  <c r="W52" i="23"/>
  <c r="Z11" i="23"/>
  <c r="Z12" i="23"/>
  <c r="W12" i="23"/>
  <c r="W11" i="23"/>
  <c r="Z37" i="23"/>
  <c r="Z36" i="23"/>
  <c r="W60" i="23" l="1"/>
  <c r="W61" i="23" s="1"/>
  <c r="W60" i="24"/>
  <c r="W61" i="24" s="1"/>
  <c r="Z60" i="24"/>
  <c r="Z61" i="24" s="1"/>
  <c r="Z60" i="23"/>
  <c r="Z61" i="23" s="1"/>
  <c r="B2" i="2" l="1"/>
  <c r="B3" i="2" s="1"/>
  <c r="P22" i="2" s="1"/>
  <c r="D34" i="4"/>
  <c r="E34" i="4"/>
  <c r="F34" i="4"/>
  <c r="G34" i="4"/>
  <c r="H34" i="4"/>
  <c r="I34" i="4"/>
  <c r="J34" i="4"/>
  <c r="K34" i="4"/>
  <c r="L34" i="4"/>
  <c r="I17" i="5" l="1"/>
  <c r="M17" i="5"/>
  <c r="O17" i="5"/>
  <c r="I5" i="5"/>
  <c r="I6" i="5"/>
  <c r="I7" i="5"/>
  <c r="I8" i="5"/>
  <c r="I9" i="5"/>
  <c r="I10" i="5"/>
  <c r="B4" i="5"/>
  <c r="B6" i="5" s="1"/>
  <c r="J54" i="21"/>
  <c r="J38" i="21"/>
  <c r="J25" i="21"/>
  <c r="J13" i="21"/>
  <c r="J54" i="20"/>
  <c r="J38" i="20"/>
  <c r="J25" i="20"/>
  <c r="J13" i="20"/>
  <c r="J54" i="19"/>
  <c r="J38" i="19"/>
  <c r="J25" i="19"/>
  <c r="J13" i="19"/>
  <c r="J54" i="18"/>
  <c r="J38" i="18"/>
  <c r="J25" i="18"/>
  <c r="J13" i="18"/>
  <c r="J54" i="17"/>
  <c r="J38" i="17"/>
  <c r="J25" i="17"/>
  <c r="J13" i="17"/>
  <c r="J54" i="16"/>
  <c r="J38" i="16"/>
  <c r="J25" i="16"/>
  <c r="J13" i="16"/>
  <c r="J54" i="15"/>
  <c r="J38" i="15"/>
  <c r="J25" i="15"/>
  <c r="J13" i="15"/>
  <c r="J54" i="14"/>
  <c r="J38" i="14"/>
  <c r="J25" i="14"/>
  <c r="J13" i="14"/>
  <c r="N24" i="2"/>
  <c r="N25" i="2"/>
  <c r="N26" i="2"/>
  <c r="N27" i="2"/>
  <c r="N28" i="2"/>
  <c r="N29" i="2"/>
  <c r="N30" i="2"/>
  <c r="N31" i="2"/>
  <c r="N32" i="2"/>
  <c r="N33" i="2"/>
  <c r="N34" i="2"/>
  <c r="N35" i="2"/>
  <c r="N36" i="2"/>
  <c r="N37" i="2"/>
  <c r="N38" i="2"/>
  <c r="N39" i="2"/>
  <c r="N40" i="2"/>
  <c r="N41" i="2"/>
  <c r="N42" i="2"/>
  <c r="N23" i="2"/>
  <c r="J54" i="8"/>
  <c r="J54" i="9"/>
  <c r="J54" i="10"/>
  <c r="J54" i="12"/>
  <c r="J38" i="8"/>
  <c r="J38" i="9"/>
  <c r="J38" i="10"/>
  <c r="J38" i="12"/>
  <c r="J25" i="8"/>
  <c r="J25" i="9"/>
  <c r="J25" i="10"/>
  <c r="J25" i="12"/>
  <c r="J13" i="8"/>
  <c r="J13" i="9"/>
  <c r="J13" i="10"/>
  <c r="J13" i="12"/>
  <c r="A24" i="2"/>
  <c r="A25" i="2"/>
  <c r="A26" i="2"/>
  <c r="A27" i="2"/>
  <c r="A28" i="2"/>
  <c r="A29" i="2"/>
  <c r="A30" i="2"/>
  <c r="A31" i="2"/>
  <c r="A32" i="2"/>
  <c r="A33" i="2"/>
  <c r="A34" i="2"/>
  <c r="A35" i="2"/>
  <c r="A36" i="2"/>
  <c r="A37" i="2"/>
  <c r="A38" i="2"/>
  <c r="A39" i="2"/>
  <c r="A40" i="2"/>
  <c r="A41" i="2"/>
  <c r="A42" i="2"/>
  <c r="A23" i="2"/>
  <c r="W43" i="14" l="1"/>
  <c r="W44" i="14"/>
  <c r="W45" i="14"/>
  <c r="W46" i="14"/>
  <c r="W47" i="14"/>
  <c r="W48" i="14"/>
  <c r="W49" i="14"/>
  <c r="W50" i="14"/>
  <c r="W51" i="14"/>
  <c r="W42" i="14"/>
  <c r="W30" i="14"/>
  <c r="W32" i="14"/>
  <c r="W34" i="14"/>
  <c r="W29" i="14"/>
  <c r="W31" i="14"/>
  <c r="W33" i="14"/>
  <c r="W35" i="14"/>
  <c r="W16" i="14"/>
  <c r="W20" i="14"/>
  <c r="W17" i="14"/>
  <c r="W21" i="14"/>
  <c r="W18" i="14"/>
  <c r="W22" i="14"/>
  <c r="W19" i="14"/>
  <c r="W5" i="14"/>
  <c r="W6" i="14"/>
  <c r="W7" i="14"/>
  <c r="W8" i="14"/>
  <c r="W9" i="14"/>
  <c r="W10" i="14"/>
  <c r="W4" i="14"/>
  <c r="W43" i="16"/>
  <c r="W44" i="16"/>
  <c r="W45" i="16"/>
  <c r="W46" i="16"/>
  <c r="W47" i="16"/>
  <c r="W48" i="16"/>
  <c r="W49" i="16"/>
  <c r="W50" i="16"/>
  <c r="W51" i="16"/>
  <c r="W42" i="16"/>
  <c r="W30" i="16"/>
  <c r="W32" i="16"/>
  <c r="W34" i="16"/>
  <c r="W31" i="16"/>
  <c r="W33" i="16"/>
  <c r="W35" i="16"/>
  <c r="W29" i="16"/>
  <c r="W20" i="16"/>
  <c r="W16" i="16"/>
  <c r="W17" i="16"/>
  <c r="W21" i="16"/>
  <c r="W18" i="16"/>
  <c r="W22" i="16"/>
  <c r="W19" i="16"/>
  <c r="W5" i="16"/>
  <c r="W6" i="16"/>
  <c r="W7" i="16"/>
  <c r="W8" i="16"/>
  <c r="W9" i="16"/>
  <c r="W10" i="16"/>
  <c r="W4" i="16"/>
  <c r="W42" i="18"/>
  <c r="W43" i="18"/>
  <c r="W45" i="18"/>
  <c r="W47" i="18"/>
  <c r="W49" i="18"/>
  <c r="W51" i="18"/>
  <c r="W46" i="18"/>
  <c r="W48" i="18"/>
  <c r="W50" i="18"/>
  <c r="W30" i="18"/>
  <c r="W32" i="18"/>
  <c r="W35" i="18"/>
  <c r="W29" i="18"/>
  <c r="W34" i="18"/>
  <c r="W44" i="18"/>
  <c r="W31" i="18"/>
  <c r="W33" i="18"/>
  <c r="W16" i="18"/>
  <c r="W17" i="18"/>
  <c r="W19" i="18"/>
  <c r="W21" i="18"/>
  <c r="W18" i="18"/>
  <c r="W20" i="18"/>
  <c r="W22" i="18"/>
  <c r="W5" i="18"/>
  <c r="W6" i="18"/>
  <c r="W7" i="18"/>
  <c r="W8" i="18"/>
  <c r="W9" i="18"/>
  <c r="W10" i="18"/>
  <c r="W4" i="18"/>
  <c r="W44" i="20"/>
  <c r="W42" i="20"/>
  <c r="W45" i="20"/>
  <c r="W47" i="20"/>
  <c r="W49" i="20"/>
  <c r="W51" i="20"/>
  <c r="W46" i="20"/>
  <c r="W43" i="20"/>
  <c r="W48" i="20"/>
  <c r="W50" i="20"/>
  <c r="W29" i="20"/>
  <c r="W33" i="20"/>
  <c r="W30" i="20"/>
  <c r="W34" i="20"/>
  <c r="W31" i="20"/>
  <c r="W35" i="20"/>
  <c r="W32" i="20"/>
  <c r="W17" i="20"/>
  <c r="W19" i="20"/>
  <c r="W21" i="20"/>
  <c r="W18" i="20"/>
  <c r="W20" i="20"/>
  <c r="W22" i="20"/>
  <c r="W16" i="20"/>
  <c r="W5" i="20"/>
  <c r="W6" i="20"/>
  <c r="W8" i="20"/>
  <c r="W10" i="20"/>
  <c r="W4" i="20"/>
  <c r="W7" i="20"/>
  <c r="W9" i="20"/>
  <c r="Z43" i="14"/>
  <c r="Z45" i="14"/>
  <c r="Z47" i="14"/>
  <c r="Z49" i="14"/>
  <c r="Z51" i="14"/>
  <c r="Z44" i="14"/>
  <c r="Z42" i="14"/>
  <c r="Z46" i="14"/>
  <c r="Z50" i="14"/>
  <c r="Z48" i="14"/>
  <c r="Z29" i="14"/>
  <c r="Z30" i="14"/>
  <c r="Z32" i="14"/>
  <c r="Z34" i="14"/>
  <c r="Z16" i="14"/>
  <c r="Z31" i="14"/>
  <c r="Z33" i="14"/>
  <c r="Z17" i="14"/>
  <c r="Z18" i="14"/>
  <c r="Z19" i="14"/>
  <c r="Z20" i="14"/>
  <c r="Z21" i="14"/>
  <c r="Z22" i="14"/>
  <c r="Z35" i="14"/>
  <c r="Z5" i="14"/>
  <c r="Z6" i="14"/>
  <c r="Z7" i="14"/>
  <c r="Z8" i="14"/>
  <c r="Z9" i="14"/>
  <c r="Z10" i="14"/>
  <c r="Z4" i="14"/>
  <c r="Z43" i="16"/>
  <c r="Z45" i="16"/>
  <c r="Z47" i="16"/>
  <c r="Z49" i="16"/>
  <c r="Z51" i="16"/>
  <c r="Z44" i="16"/>
  <c r="Z48" i="16"/>
  <c r="Z42" i="16"/>
  <c r="Z46" i="16"/>
  <c r="Z50" i="16"/>
  <c r="Z30" i="16"/>
  <c r="Z32" i="16"/>
  <c r="Z34" i="16"/>
  <c r="Z29" i="16"/>
  <c r="Z33" i="16"/>
  <c r="Z35" i="16"/>
  <c r="Z17" i="16"/>
  <c r="Z18" i="16"/>
  <c r="Z19" i="16"/>
  <c r="Z20" i="16"/>
  <c r="Z21" i="16"/>
  <c r="Z22" i="16"/>
  <c r="Z31" i="16"/>
  <c r="Z16" i="16"/>
  <c r="Z5" i="16"/>
  <c r="Z6" i="16"/>
  <c r="Z7" i="16"/>
  <c r="Z8" i="16"/>
  <c r="Z9" i="16"/>
  <c r="Z10" i="16"/>
  <c r="Z4" i="16"/>
  <c r="Z44" i="18"/>
  <c r="Z46" i="18"/>
  <c r="Z48" i="18"/>
  <c r="Z50" i="18"/>
  <c r="Z42" i="18"/>
  <c r="Z43" i="18"/>
  <c r="Z45" i="18"/>
  <c r="Z47" i="18"/>
  <c r="Z49" i="18"/>
  <c r="Z51" i="18"/>
  <c r="Z33" i="18"/>
  <c r="Z29" i="18"/>
  <c r="Z30" i="18"/>
  <c r="Z32" i="18"/>
  <c r="Z35" i="18"/>
  <c r="Z16" i="18"/>
  <c r="Z31" i="18"/>
  <c r="Z17" i="18"/>
  <c r="Z18" i="18"/>
  <c r="Z19" i="18"/>
  <c r="Z20" i="18"/>
  <c r="Z21" i="18"/>
  <c r="Z22" i="18"/>
  <c r="Z34" i="18"/>
  <c r="Z5" i="18"/>
  <c r="Z6" i="18"/>
  <c r="Z7" i="18"/>
  <c r="Z8" i="18"/>
  <c r="Z9" i="18"/>
  <c r="Z10" i="18"/>
  <c r="Z4" i="18"/>
  <c r="Z43" i="20"/>
  <c r="Z44" i="20"/>
  <c r="Z45" i="20"/>
  <c r="Z46" i="20"/>
  <c r="Z48" i="20"/>
  <c r="Z50" i="20"/>
  <c r="Z47" i="20"/>
  <c r="Z49" i="20"/>
  <c r="Z51" i="20"/>
  <c r="Z42" i="20"/>
  <c r="Z30" i="20"/>
  <c r="Z31" i="20"/>
  <c r="Z32" i="20"/>
  <c r="Z33" i="20"/>
  <c r="Z34" i="20"/>
  <c r="Z35" i="20"/>
  <c r="Z29" i="20"/>
  <c r="Z17" i="20"/>
  <c r="Z18" i="20"/>
  <c r="Z19" i="20"/>
  <c r="Z20" i="20"/>
  <c r="Z21" i="20"/>
  <c r="Z22" i="20"/>
  <c r="Z16" i="20"/>
  <c r="Z5" i="20"/>
  <c r="Z6" i="20"/>
  <c r="Z7" i="20"/>
  <c r="Z8" i="20"/>
  <c r="Z9" i="20"/>
  <c r="Z10" i="20"/>
  <c r="Z4" i="20"/>
  <c r="W43" i="15"/>
  <c r="W44" i="15"/>
  <c r="W45" i="15"/>
  <c r="W46" i="15"/>
  <c r="W47" i="15"/>
  <c r="W48" i="15"/>
  <c r="W49" i="15"/>
  <c r="W50" i="15"/>
  <c r="W51" i="15"/>
  <c r="W42" i="15"/>
  <c r="W30" i="15"/>
  <c r="W32" i="15"/>
  <c r="W34" i="15"/>
  <c r="W31" i="15"/>
  <c r="W33" i="15"/>
  <c r="W35" i="15"/>
  <c r="W29" i="15"/>
  <c r="W18" i="15"/>
  <c r="W22" i="15"/>
  <c r="W19" i="15"/>
  <c r="W20" i="15"/>
  <c r="W17" i="15"/>
  <c r="W21" i="15"/>
  <c r="W16" i="15"/>
  <c r="W5" i="15"/>
  <c r="W6" i="15"/>
  <c r="W7" i="15"/>
  <c r="W8" i="15"/>
  <c r="W9" i="15"/>
  <c r="W10" i="15"/>
  <c r="W4" i="15"/>
  <c r="W43" i="17"/>
  <c r="W47" i="17"/>
  <c r="W46" i="17"/>
  <c r="W45" i="17"/>
  <c r="W44" i="17"/>
  <c r="W48" i="17"/>
  <c r="W50" i="17"/>
  <c r="W49" i="17"/>
  <c r="W51" i="17"/>
  <c r="W30" i="17"/>
  <c r="W32" i="17"/>
  <c r="W34" i="17"/>
  <c r="W31" i="17"/>
  <c r="W33" i="17"/>
  <c r="W35" i="17"/>
  <c r="W29" i="17"/>
  <c r="W42" i="17"/>
  <c r="W17" i="17"/>
  <c r="W19" i="17"/>
  <c r="W21" i="17"/>
  <c r="W16" i="17"/>
  <c r="W18" i="17"/>
  <c r="W20" i="17"/>
  <c r="W22" i="17"/>
  <c r="W5" i="17"/>
  <c r="W6" i="17"/>
  <c r="W7" i="17"/>
  <c r="W8" i="17"/>
  <c r="W9" i="17"/>
  <c r="W10" i="17"/>
  <c r="W4" i="17"/>
  <c r="W44" i="19"/>
  <c r="W42" i="19"/>
  <c r="W45" i="19"/>
  <c r="W49" i="19"/>
  <c r="W46" i="19"/>
  <c r="W50" i="19"/>
  <c r="W47" i="19"/>
  <c r="W51" i="19"/>
  <c r="W48" i="19"/>
  <c r="W43" i="19"/>
  <c r="W31" i="19"/>
  <c r="W35" i="19"/>
  <c r="W32" i="19"/>
  <c r="W29" i="19"/>
  <c r="W33" i="19"/>
  <c r="W30" i="19"/>
  <c r="W34" i="19"/>
  <c r="W17" i="19"/>
  <c r="W19" i="19"/>
  <c r="W21" i="19"/>
  <c r="W18" i="19"/>
  <c r="W20" i="19"/>
  <c r="W22" i="19"/>
  <c r="W16" i="19"/>
  <c r="W5" i="19"/>
  <c r="W6" i="19"/>
  <c r="W7" i="19"/>
  <c r="W8" i="19"/>
  <c r="W9" i="19"/>
  <c r="W10" i="19"/>
  <c r="W4" i="19"/>
  <c r="W44" i="21"/>
  <c r="W46" i="21"/>
  <c r="W48" i="21"/>
  <c r="W50" i="21"/>
  <c r="W42" i="21"/>
  <c r="W45" i="21"/>
  <c r="W47" i="21"/>
  <c r="W49" i="21"/>
  <c r="W51" i="21"/>
  <c r="W31" i="21"/>
  <c r="W35" i="21"/>
  <c r="W32" i="21"/>
  <c r="W33" i="21"/>
  <c r="W29" i="21"/>
  <c r="W43" i="21"/>
  <c r="W30" i="21"/>
  <c r="W34" i="21"/>
  <c r="W17" i="21"/>
  <c r="W19" i="21"/>
  <c r="W21" i="21"/>
  <c r="W16" i="21"/>
  <c r="W22" i="21"/>
  <c r="W18" i="21"/>
  <c r="W20" i="21"/>
  <c r="W5" i="21"/>
  <c r="W6" i="21"/>
  <c r="W7" i="21"/>
  <c r="W8" i="21"/>
  <c r="W9" i="21"/>
  <c r="W10" i="21"/>
  <c r="W4" i="21"/>
  <c r="Z44" i="15"/>
  <c r="Z46" i="15"/>
  <c r="Z48" i="15"/>
  <c r="Z50" i="15"/>
  <c r="Z45" i="15"/>
  <c r="Z49" i="15"/>
  <c r="Z42" i="15"/>
  <c r="Z51" i="15"/>
  <c r="Z43" i="15"/>
  <c r="Z47" i="15"/>
  <c r="Z30" i="15"/>
  <c r="Z32" i="15"/>
  <c r="Z34" i="15"/>
  <c r="Z31" i="15"/>
  <c r="Z33" i="15"/>
  <c r="Z29" i="15"/>
  <c r="Z35" i="15"/>
  <c r="Z17" i="15"/>
  <c r="Z18" i="15"/>
  <c r="Z19" i="15"/>
  <c r="Z20" i="15"/>
  <c r="Z21" i="15"/>
  <c r="Z22" i="15"/>
  <c r="Z16" i="15"/>
  <c r="Z5" i="15"/>
  <c r="Z6" i="15"/>
  <c r="Z7" i="15"/>
  <c r="Z8" i="15"/>
  <c r="Z9" i="15"/>
  <c r="Z10" i="15"/>
  <c r="Z4" i="15"/>
  <c r="Z45" i="17"/>
  <c r="Z44" i="17"/>
  <c r="Z47" i="17"/>
  <c r="Z49" i="17"/>
  <c r="Z51" i="17"/>
  <c r="Z46" i="17"/>
  <c r="Z43" i="17"/>
  <c r="Z48" i="17"/>
  <c r="Z50" i="17"/>
  <c r="Z42" i="17"/>
  <c r="Z30" i="17"/>
  <c r="Z32" i="17"/>
  <c r="Z34" i="17"/>
  <c r="Z35" i="17"/>
  <c r="Z31" i="17"/>
  <c r="Z29" i="17"/>
  <c r="Z17" i="17"/>
  <c r="Z18" i="17"/>
  <c r="Z19" i="17"/>
  <c r="Z20" i="17"/>
  <c r="Z21" i="17"/>
  <c r="Z22" i="17"/>
  <c r="Z33" i="17"/>
  <c r="Z16" i="17"/>
  <c r="Z5" i="17"/>
  <c r="Z6" i="17"/>
  <c r="Z7" i="17"/>
  <c r="Z8" i="17"/>
  <c r="Z9" i="17"/>
  <c r="Z10" i="17"/>
  <c r="Z4" i="17"/>
  <c r="Z43" i="19"/>
  <c r="Z42" i="19"/>
  <c r="Z44" i="19"/>
  <c r="Z45" i="19"/>
  <c r="Z46" i="19"/>
  <c r="Z47" i="19"/>
  <c r="Z48" i="19"/>
  <c r="Z49" i="19"/>
  <c r="Z50" i="19"/>
  <c r="Z51" i="19"/>
  <c r="Z30" i="19"/>
  <c r="Z31" i="19"/>
  <c r="Z32" i="19"/>
  <c r="Z33" i="19"/>
  <c r="Z34" i="19"/>
  <c r="Z35" i="19"/>
  <c r="Z17" i="19"/>
  <c r="Z18" i="19"/>
  <c r="Z19" i="19"/>
  <c r="Z20" i="19"/>
  <c r="Z21" i="19"/>
  <c r="Z22" i="19"/>
  <c r="Z29" i="19"/>
  <c r="Z16" i="19"/>
  <c r="Z5" i="19"/>
  <c r="Z6" i="19"/>
  <c r="Z7" i="19"/>
  <c r="Z8" i="19"/>
  <c r="Z9" i="19"/>
  <c r="Z10" i="19"/>
  <c r="Z4" i="19"/>
  <c r="Z43" i="21"/>
  <c r="Z45" i="21"/>
  <c r="Z47" i="21"/>
  <c r="Z49" i="21"/>
  <c r="Z51" i="21"/>
  <c r="Z44" i="21"/>
  <c r="Z46" i="21"/>
  <c r="Z48" i="21"/>
  <c r="Z50" i="21"/>
  <c r="Z42" i="21"/>
  <c r="Z30" i="21"/>
  <c r="Z31" i="21"/>
  <c r="Z32" i="21"/>
  <c r="Z33" i="21"/>
  <c r="Z34" i="21"/>
  <c r="Z35" i="21"/>
  <c r="Z29" i="21"/>
  <c r="Z17" i="21"/>
  <c r="Z18" i="21"/>
  <c r="Z19" i="21"/>
  <c r="Z20" i="21"/>
  <c r="Z21" i="21"/>
  <c r="Z16" i="21"/>
  <c r="Z22" i="21"/>
  <c r="Z5" i="21"/>
  <c r="Z6" i="21"/>
  <c r="Z7" i="21"/>
  <c r="Z8" i="21"/>
  <c r="Z9" i="21"/>
  <c r="Z10" i="21"/>
  <c r="Z4" i="21"/>
  <c r="G41" i="2"/>
  <c r="K41" i="2"/>
  <c r="D41" i="2"/>
  <c r="F41" i="2"/>
  <c r="G32" i="4" s="1"/>
  <c r="H41" i="2"/>
  <c r="L41" i="2"/>
  <c r="M32" i="4" s="1"/>
  <c r="M41" i="2"/>
  <c r="N32" i="4" s="1"/>
  <c r="J41" i="2"/>
  <c r="K32" i="4" s="1"/>
  <c r="E41" i="2"/>
  <c r="F32" i="4" s="1"/>
  <c r="I41" i="2"/>
  <c r="C41" i="2"/>
  <c r="B41" i="2"/>
  <c r="O41" i="2" s="1"/>
  <c r="Q41" i="2" s="1"/>
  <c r="G33" i="2"/>
  <c r="K33" i="2"/>
  <c r="C33" i="2"/>
  <c r="H33" i="2"/>
  <c r="I24" i="4" s="1"/>
  <c r="L33" i="2"/>
  <c r="M24" i="4" s="1"/>
  <c r="D33" i="2"/>
  <c r="F33" i="2"/>
  <c r="E33" i="2"/>
  <c r="F24" i="4" s="1"/>
  <c r="I33" i="2"/>
  <c r="J24" i="4" s="1"/>
  <c r="M33" i="2"/>
  <c r="N24" i="4" s="1"/>
  <c r="J33" i="2"/>
  <c r="B33" i="2"/>
  <c r="H40" i="2"/>
  <c r="L40" i="2"/>
  <c r="M31" i="4" s="1"/>
  <c r="E40" i="2"/>
  <c r="I40" i="2"/>
  <c r="J31" i="4" s="1"/>
  <c r="M40" i="2"/>
  <c r="N31" i="4" s="1"/>
  <c r="D40" i="2"/>
  <c r="C40" i="2"/>
  <c r="J40" i="2"/>
  <c r="K31" i="4" s="1"/>
  <c r="G40" i="2"/>
  <c r="H31" i="4" s="1"/>
  <c r="F40" i="2"/>
  <c r="K40" i="2"/>
  <c r="L31" i="4" s="1"/>
  <c r="B40" i="2"/>
  <c r="O40" i="2" s="1"/>
  <c r="Q40" i="2" s="1"/>
  <c r="H32" i="2"/>
  <c r="I23" i="4" s="1"/>
  <c r="L32" i="2"/>
  <c r="M23" i="4" s="1"/>
  <c r="K32" i="2"/>
  <c r="L23" i="4" s="1"/>
  <c r="E32" i="2"/>
  <c r="F23" i="4" s="1"/>
  <c r="I32" i="2"/>
  <c r="M32" i="2"/>
  <c r="N23" i="4" s="1"/>
  <c r="D32" i="2"/>
  <c r="C32" i="2"/>
  <c r="D23" i="4" s="1"/>
  <c r="G32" i="2"/>
  <c r="H23" i="4" s="1"/>
  <c r="F32" i="2"/>
  <c r="J32" i="2"/>
  <c r="K23" i="4" s="1"/>
  <c r="B32" i="2"/>
  <c r="O32" i="2" s="1"/>
  <c r="G29" i="2"/>
  <c r="K29" i="2"/>
  <c r="D29" i="2"/>
  <c r="H29" i="2"/>
  <c r="I20" i="4" s="1"/>
  <c r="L29" i="2"/>
  <c r="M20" i="4" s="1"/>
  <c r="J29" i="2"/>
  <c r="E29" i="2"/>
  <c r="I29" i="2"/>
  <c r="J20" i="4" s="1"/>
  <c r="M29" i="2"/>
  <c r="N20" i="4" s="1"/>
  <c r="C29" i="2"/>
  <c r="F29" i="2"/>
  <c r="B29" i="2"/>
  <c r="O29" i="2" s="1"/>
  <c r="H28" i="2"/>
  <c r="L28" i="2"/>
  <c r="M19" i="4" s="1"/>
  <c r="E28" i="2"/>
  <c r="I28" i="2"/>
  <c r="J19" i="4" s="1"/>
  <c r="M28" i="2"/>
  <c r="N19" i="4" s="1"/>
  <c r="D28" i="2"/>
  <c r="C28" i="2"/>
  <c r="K28" i="2"/>
  <c r="L19" i="4" s="1"/>
  <c r="F28" i="2"/>
  <c r="G19" i="4" s="1"/>
  <c r="J28" i="2"/>
  <c r="G28" i="2"/>
  <c r="B28" i="2"/>
  <c r="O28" i="2" s="1"/>
  <c r="Q28" i="2" s="1"/>
  <c r="E39" i="2"/>
  <c r="I39" i="2"/>
  <c r="M39" i="2"/>
  <c r="N30" i="4" s="1"/>
  <c r="D39" i="2"/>
  <c r="E30" i="4" s="1"/>
  <c r="C39" i="2"/>
  <c r="H39" i="2"/>
  <c r="F39" i="2"/>
  <c r="G30" i="4" s="1"/>
  <c r="J39" i="2"/>
  <c r="K30" i="4" s="1"/>
  <c r="G39" i="2"/>
  <c r="H30" i="4" s="1"/>
  <c r="K39" i="2"/>
  <c r="L39" i="2"/>
  <c r="M30" i="4" s="1"/>
  <c r="B39" i="2"/>
  <c r="O39" i="2" s="1"/>
  <c r="Q39" i="2" s="1"/>
  <c r="E31" i="2"/>
  <c r="I31" i="2"/>
  <c r="M31" i="2"/>
  <c r="N22" i="4" s="1"/>
  <c r="D31" i="2"/>
  <c r="E22" i="4" s="1"/>
  <c r="C31" i="2"/>
  <c r="H31" i="2"/>
  <c r="F31" i="2"/>
  <c r="G22" i="4" s="1"/>
  <c r="J31" i="2"/>
  <c r="K22" i="4" s="1"/>
  <c r="G31" i="2"/>
  <c r="K31" i="2"/>
  <c r="L31" i="2"/>
  <c r="M22" i="4" s="1"/>
  <c r="B31" i="2"/>
  <c r="O31" i="2" s="1"/>
  <c r="Q31" i="2" s="1"/>
  <c r="G37" i="2"/>
  <c r="H28" i="4" s="1"/>
  <c r="K37" i="2"/>
  <c r="H37" i="2"/>
  <c r="L37" i="2"/>
  <c r="M28" i="4" s="1"/>
  <c r="C37" i="2"/>
  <c r="D28" i="4" s="1"/>
  <c r="J37" i="2"/>
  <c r="E37" i="2"/>
  <c r="I37" i="2"/>
  <c r="J28" i="4" s="1"/>
  <c r="M37" i="2"/>
  <c r="N28" i="4" s="1"/>
  <c r="D37" i="2"/>
  <c r="F37" i="2"/>
  <c r="B37" i="2"/>
  <c r="O37" i="2" s="1"/>
  <c r="Q37" i="2" s="1"/>
  <c r="G25" i="2"/>
  <c r="K25" i="2"/>
  <c r="H25" i="2"/>
  <c r="L25" i="2"/>
  <c r="M16" i="4" s="1"/>
  <c r="D25" i="2"/>
  <c r="E16" i="4" s="1"/>
  <c r="C25" i="2"/>
  <c r="E25" i="2"/>
  <c r="I25" i="2"/>
  <c r="J16" i="4" s="1"/>
  <c r="M25" i="2"/>
  <c r="N16" i="4" s="1"/>
  <c r="F25" i="2"/>
  <c r="J25" i="2"/>
  <c r="B25" i="2"/>
  <c r="O25" i="2" s="1"/>
  <c r="Q25" i="2" s="1"/>
  <c r="H36" i="2"/>
  <c r="I27" i="4" s="1"/>
  <c r="L36" i="2"/>
  <c r="M27" i="4" s="1"/>
  <c r="G36" i="2"/>
  <c r="H27" i="4" s="1"/>
  <c r="E36" i="2"/>
  <c r="F27" i="4" s="1"/>
  <c r="I36" i="2"/>
  <c r="J27" i="4" s="1"/>
  <c r="M36" i="2"/>
  <c r="N27" i="4" s="1"/>
  <c r="D36" i="2"/>
  <c r="C36" i="2"/>
  <c r="D27" i="4" s="1"/>
  <c r="K36" i="2"/>
  <c r="F36" i="2"/>
  <c r="J36" i="2"/>
  <c r="K27" i="4" s="1"/>
  <c r="B36" i="2"/>
  <c r="O36" i="2" s="1"/>
  <c r="Q36" i="2" s="1"/>
  <c r="H24" i="2"/>
  <c r="I15" i="4" s="1"/>
  <c r="L24" i="2"/>
  <c r="M15" i="4" s="1"/>
  <c r="G24" i="2"/>
  <c r="H15" i="4" s="1"/>
  <c r="E24" i="2"/>
  <c r="F15" i="4" s="1"/>
  <c r="I24" i="2"/>
  <c r="J15" i="4" s="1"/>
  <c r="M24" i="2"/>
  <c r="N15" i="4" s="1"/>
  <c r="D24" i="2"/>
  <c r="C24" i="2"/>
  <c r="D15" i="4" s="1"/>
  <c r="K24" i="2"/>
  <c r="L15" i="4" s="1"/>
  <c r="F24" i="2"/>
  <c r="J24" i="2"/>
  <c r="K15" i="4" s="1"/>
  <c r="B24" i="2"/>
  <c r="O24" i="2" s="1"/>
  <c r="Q24" i="2" s="1"/>
  <c r="M23" i="2"/>
  <c r="N14" i="4" s="1"/>
  <c r="I23" i="2"/>
  <c r="E23" i="2"/>
  <c r="D23" i="2"/>
  <c r="E14" i="4" s="1"/>
  <c r="C23" i="2"/>
  <c r="L23" i="2"/>
  <c r="M14" i="4" s="1"/>
  <c r="H23" i="2"/>
  <c r="I14" i="4" s="1"/>
  <c r="K23" i="2"/>
  <c r="L14" i="4" s="1"/>
  <c r="G23" i="2"/>
  <c r="H14" i="4" s="1"/>
  <c r="J23" i="2"/>
  <c r="F23" i="2"/>
  <c r="G14" i="4" s="1"/>
  <c r="B23" i="2"/>
  <c r="O23" i="2" s="1"/>
  <c r="E35" i="2"/>
  <c r="I35" i="2"/>
  <c r="M35" i="2"/>
  <c r="N26" i="4" s="1"/>
  <c r="D35" i="2"/>
  <c r="E26" i="4" s="1"/>
  <c r="C35" i="2"/>
  <c r="F35" i="2"/>
  <c r="J35" i="2"/>
  <c r="K26" i="4" s="1"/>
  <c r="H35" i="2"/>
  <c r="I26" i="4" s="1"/>
  <c r="G35" i="2"/>
  <c r="K35" i="2"/>
  <c r="L35" i="2"/>
  <c r="M26" i="4" s="1"/>
  <c r="B35" i="2"/>
  <c r="O35" i="2" s="1"/>
  <c r="Q35" i="2" s="1"/>
  <c r="E27" i="2"/>
  <c r="I27" i="2"/>
  <c r="M27" i="2"/>
  <c r="N18" i="4" s="1"/>
  <c r="D27" i="2"/>
  <c r="E18" i="4" s="1"/>
  <c r="C27" i="2"/>
  <c r="L27" i="2"/>
  <c r="M18" i="4" s="1"/>
  <c r="F27" i="2"/>
  <c r="G18" i="4" s="1"/>
  <c r="J27" i="2"/>
  <c r="K18" i="4" s="1"/>
  <c r="H27" i="2"/>
  <c r="I18" i="4" s="1"/>
  <c r="G27" i="2"/>
  <c r="K27" i="2"/>
  <c r="L18" i="4" s="1"/>
  <c r="B27" i="2"/>
  <c r="O27" i="2" s="1"/>
  <c r="Q27" i="2" s="1"/>
  <c r="B42" i="2"/>
  <c r="F42" i="2"/>
  <c r="J42" i="2"/>
  <c r="K33" i="4" s="1"/>
  <c r="L42" i="2"/>
  <c r="M33" i="4" s="1"/>
  <c r="I42" i="2"/>
  <c r="J33" i="4" s="1"/>
  <c r="D42" i="2"/>
  <c r="G42" i="2"/>
  <c r="H33" i="4" s="1"/>
  <c r="K42" i="2"/>
  <c r="L33" i="4" s="1"/>
  <c r="M42" i="2"/>
  <c r="N33" i="4" s="1"/>
  <c r="C42" i="2"/>
  <c r="H42" i="2"/>
  <c r="I33" i="4" s="1"/>
  <c r="E42" i="2"/>
  <c r="F33" i="4" s="1"/>
  <c r="F38" i="2"/>
  <c r="G29" i="4" s="1"/>
  <c r="J38" i="2"/>
  <c r="E38" i="2"/>
  <c r="C38" i="2"/>
  <c r="D29" i="4" s="1"/>
  <c r="G38" i="2"/>
  <c r="H29" i="4" s="1"/>
  <c r="K38" i="2"/>
  <c r="M38" i="2"/>
  <c r="N29" i="4" s="1"/>
  <c r="D38" i="2"/>
  <c r="E29" i="4" s="1"/>
  <c r="H38" i="2"/>
  <c r="I29" i="4" s="1"/>
  <c r="L38" i="2"/>
  <c r="M29" i="4" s="1"/>
  <c r="I38" i="2"/>
  <c r="B38" i="2"/>
  <c r="O38" i="2" s="1"/>
  <c r="Q38" i="2" s="1"/>
  <c r="F34" i="2"/>
  <c r="G25" i="4" s="1"/>
  <c r="J34" i="2"/>
  <c r="I34" i="2"/>
  <c r="J25" i="4" s="1"/>
  <c r="G34" i="2"/>
  <c r="H25" i="4" s="1"/>
  <c r="K34" i="2"/>
  <c r="E34" i="2"/>
  <c r="H34" i="2"/>
  <c r="L34" i="2"/>
  <c r="M25" i="4" s="1"/>
  <c r="M34" i="2"/>
  <c r="N25" i="4" s="1"/>
  <c r="D34" i="2"/>
  <c r="C34" i="2"/>
  <c r="B34" i="2"/>
  <c r="O34" i="2" s="1"/>
  <c r="Q34" i="2" s="1"/>
  <c r="F30" i="2"/>
  <c r="J30" i="2"/>
  <c r="E30" i="2"/>
  <c r="G30" i="2"/>
  <c r="H21" i="4" s="1"/>
  <c r="K30" i="2"/>
  <c r="L21" i="4" s="1"/>
  <c r="M30" i="2"/>
  <c r="N21" i="4" s="1"/>
  <c r="D30" i="2"/>
  <c r="C30" i="2"/>
  <c r="D21" i="4" s="1"/>
  <c r="H30" i="2"/>
  <c r="I21" i="4" s="1"/>
  <c r="L30" i="2"/>
  <c r="M21" i="4" s="1"/>
  <c r="I30" i="2"/>
  <c r="J21" i="4" s="1"/>
  <c r="B30" i="2"/>
  <c r="O30" i="2" s="1"/>
  <c r="F26" i="2"/>
  <c r="J26" i="2"/>
  <c r="I26" i="2"/>
  <c r="J17" i="4" s="1"/>
  <c r="D26" i="2"/>
  <c r="E17" i="4" s="1"/>
  <c r="G26" i="2"/>
  <c r="K26" i="2"/>
  <c r="E26" i="2"/>
  <c r="H26" i="2"/>
  <c r="I17" i="4" s="1"/>
  <c r="L26" i="2"/>
  <c r="M17" i="4" s="1"/>
  <c r="M26" i="2"/>
  <c r="N17" i="4" s="1"/>
  <c r="C26" i="2"/>
  <c r="B26" i="2"/>
  <c r="O26" i="2" s="1"/>
  <c r="H2" i="16"/>
  <c r="H59" i="24"/>
  <c r="H28" i="24"/>
  <c r="H41" i="24"/>
  <c r="H15" i="24"/>
  <c r="H41" i="23"/>
  <c r="H2" i="23"/>
  <c r="H2" i="24"/>
  <c r="H28" i="23"/>
  <c r="H59" i="23"/>
  <c r="H15" i="23"/>
  <c r="P41" i="15"/>
  <c r="P59" i="24"/>
  <c r="P28" i="24"/>
  <c r="P41" i="24"/>
  <c r="P15" i="24"/>
  <c r="P41" i="23"/>
  <c r="P2" i="23"/>
  <c r="P59" i="23"/>
  <c r="P28" i="23"/>
  <c r="P2" i="24"/>
  <c r="P15" i="23"/>
  <c r="O15" i="14"/>
  <c r="O2" i="24"/>
  <c r="O59" i="23"/>
  <c r="O59" i="24"/>
  <c r="O28" i="24"/>
  <c r="O28" i="23"/>
  <c r="O41" i="24"/>
  <c r="O15" i="24"/>
  <c r="O41" i="23"/>
  <c r="O15" i="23"/>
  <c r="O2" i="23"/>
  <c r="T15" i="15"/>
  <c r="T59" i="24"/>
  <c r="T28" i="24"/>
  <c r="T41" i="24"/>
  <c r="T15" i="24"/>
  <c r="T41" i="23"/>
  <c r="T2" i="23"/>
  <c r="T15" i="23"/>
  <c r="T2" i="24"/>
  <c r="T59" i="23"/>
  <c r="T28" i="23"/>
  <c r="L41" i="15"/>
  <c r="L59" i="24"/>
  <c r="L28" i="24"/>
  <c r="L41" i="24"/>
  <c r="L15" i="24"/>
  <c r="L41" i="23"/>
  <c r="L2" i="23"/>
  <c r="L2" i="24"/>
  <c r="L59" i="23"/>
  <c r="L15" i="23"/>
  <c r="L28" i="23"/>
  <c r="AA2" i="14"/>
  <c r="AA2" i="24"/>
  <c r="AA59" i="23"/>
  <c r="AA59" i="24"/>
  <c r="AA28" i="24"/>
  <c r="AA28" i="23"/>
  <c r="AA41" i="24"/>
  <c r="AA15" i="24"/>
  <c r="AA41" i="23"/>
  <c r="AA2" i="23"/>
  <c r="AA15" i="23"/>
  <c r="S2" i="14"/>
  <c r="S2" i="24"/>
  <c r="S59" i="23"/>
  <c r="S59" i="24"/>
  <c r="S28" i="24"/>
  <c r="S28" i="23"/>
  <c r="S41" i="24"/>
  <c r="S15" i="24"/>
  <c r="S41" i="23"/>
  <c r="S2" i="23"/>
  <c r="S15" i="23"/>
  <c r="Z41" i="23"/>
  <c r="Z59" i="23"/>
  <c r="Z15" i="23"/>
  <c r="Z59" i="24"/>
  <c r="Z28" i="24"/>
  <c r="Z28" i="23"/>
  <c r="Z41" i="24"/>
  <c r="Z15" i="24"/>
  <c r="V2" i="19"/>
  <c r="V41" i="23"/>
  <c r="V2" i="24"/>
  <c r="V59" i="23"/>
  <c r="V15" i="23"/>
  <c r="V59" i="24"/>
  <c r="V28" i="24"/>
  <c r="V28" i="23"/>
  <c r="V15" i="24"/>
  <c r="V2" i="23"/>
  <c r="V41" i="24"/>
  <c r="R2" i="14"/>
  <c r="R2" i="24"/>
  <c r="R59" i="23"/>
  <c r="R15" i="23"/>
  <c r="R59" i="24"/>
  <c r="R28" i="24"/>
  <c r="R28" i="23"/>
  <c r="R15" i="24"/>
  <c r="R41" i="24"/>
  <c r="R2" i="23"/>
  <c r="R41" i="23"/>
  <c r="J2" i="14"/>
  <c r="J2" i="24"/>
  <c r="J59" i="23"/>
  <c r="J15" i="23"/>
  <c r="J59" i="24"/>
  <c r="J28" i="24"/>
  <c r="J28" i="23"/>
  <c r="J41" i="24"/>
  <c r="J2" i="23"/>
  <c r="J15" i="24"/>
  <c r="J41" i="23"/>
  <c r="X28" i="18"/>
  <c r="X59" i="24"/>
  <c r="X28" i="24"/>
  <c r="X41" i="24"/>
  <c r="X15" i="24"/>
  <c r="X41" i="23"/>
  <c r="X2" i="23"/>
  <c r="X2" i="24"/>
  <c r="X59" i="23"/>
  <c r="X28" i="23"/>
  <c r="X15" i="23"/>
  <c r="W15" i="18"/>
  <c r="W59" i="23"/>
  <c r="W59" i="24"/>
  <c r="W28" i="24"/>
  <c r="W28" i="23"/>
  <c r="W41" i="24"/>
  <c r="W15" i="24"/>
  <c r="W15" i="23"/>
  <c r="W41" i="23"/>
  <c r="K59" i="16"/>
  <c r="K2" i="24"/>
  <c r="K59" i="23"/>
  <c r="K59" i="24"/>
  <c r="K28" i="24"/>
  <c r="K28" i="23"/>
  <c r="K41" i="24"/>
  <c r="K15" i="24"/>
  <c r="K2" i="23"/>
  <c r="K15" i="23"/>
  <c r="K41" i="23"/>
  <c r="N41" i="21"/>
  <c r="N2" i="24"/>
  <c r="N59" i="23"/>
  <c r="N15" i="23"/>
  <c r="N59" i="24"/>
  <c r="N28" i="24"/>
  <c r="N28" i="23"/>
  <c r="N2" i="23"/>
  <c r="N15" i="24"/>
  <c r="N41" i="23"/>
  <c r="N41" i="24"/>
  <c r="Y41" i="24"/>
  <c r="Y15" i="24"/>
  <c r="Y41" i="23"/>
  <c r="Y2" i="23"/>
  <c r="Y2" i="24"/>
  <c r="Y59" i="23"/>
  <c r="Y15" i="23"/>
  <c r="Y59" i="24"/>
  <c r="Y28" i="23"/>
  <c r="Y28" i="24"/>
  <c r="U28" i="16"/>
  <c r="U41" i="24"/>
  <c r="U15" i="24"/>
  <c r="U41" i="23"/>
  <c r="U2" i="23"/>
  <c r="U59" i="24"/>
  <c r="U2" i="24"/>
  <c r="U59" i="23"/>
  <c r="U15" i="23"/>
  <c r="U28" i="24"/>
  <c r="U28" i="23"/>
  <c r="Q41" i="24"/>
  <c r="Q15" i="24"/>
  <c r="Q41" i="23"/>
  <c r="Q2" i="23"/>
  <c r="Q2" i="24"/>
  <c r="Q59" i="23"/>
  <c r="Q15" i="23"/>
  <c r="Q28" i="23"/>
  <c r="Q59" i="24"/>
  <c r="Q28" i="24"/>
  <c r="M41" i="14"/>
  <c r="M41" i="24"/>
  <c r="M15" i="24"/>
  <c r="M41" i="23"/>
  <c r="M2" i="23"/>
  <c r="M59" i="24"/>
  <c r="M2" i="24"/>
  <c r="M59" i="23"/>
  <c r="M15" i="23"/>
  <c r="M28" i="24"/>
  <c r="M28" i="23"/>
  <c r="I41" i="24"/>
  <c r="I15" i="24"/>
  <c r="I41" i="23"/>
  <c r="I2" i="23"/>
  <c r="I2" i="24"/>
  <c r="I59" i="23"/>
  <c r="I15" i="23"/>
  <c r="I28" i="23"/>
  <c r="I59" i="24"/>
  <c r="I28" i="24"/>
  <c r="V2" i="14"/>
  <c r="J15" i="14"/>
  <c r="N15" i="14"/>
  <c r="T28" i="15"/>
  <c r="W59" i="15"/>
  <c r="N2" i="14"/>
  <c r="S15" i="14"/>
  <c r="T59" i="14"/>
  <c r="P15" i="15"/>
  <c r="T2" i="16"/>
  <c r="H28" i="18"/>
  <c r="T2" i="18"/>
  <c r="Y2" i="21"/>
  <c r="Y41" i="21"/>
  <c r="Y41" i="20"/>
  <c r="I31" i="4"/>
  <c r="Y59" i="21"/>
  <c r="Y28" i="21"/>
  <c r="Y15" i="21"/>
  <c r="Y59" i="20"/>
  <c r="G31" i="4"/>
  <c r="Y2" i="20"/>
  <c r="Y15" i="19"/>
  <c r="Y2" i="19"/>
  <c r="Y28" i="20"/>
  <c r="Y41" i="19"/>
  <c r="Y41" i="18"/>
  <c r="Y41" i="17"/>
  <c r="Y59" i="18"/>
  <c r="Y15" i="18"/>
  <c r="Y59" i="17"/>
  <c r="Y28" i="17"/>
  <c r="Y15" i="17"/>
  <c r="Y59" i="16"/>
  <c r="Y15" i="20"/>
  <c r="Y59" i="19"/>
  <c r="Y28" i="18"/>
  <c r="Y2" i="18"/>
  <c r="Y2" i="17"/>
  <c r="Y28" i="19"/>
  <c r="Y59" i="15"/>
  <c r="Y2" i="16"/>
  <c r="Y41" i="15"/>
  <c r="Y28" i="15"/>
  <c r="Y15" i="15"/>
  <c r="Y59" i="14"/>
  <c r="Y15" i="14"/>
  <c r="J23" i="4"/>
  <c r="Q2" i="21"/>
  <c r="Q41" i="21"/>
  <c r="Q41" i="20"/>
  <c r="Q59" i="21"/>
  <c r="Q28" i="21"/>
  <c r="Q15" i="21"/>
  <c r="Q59" i="20"/>
  <c r="G23" i="4"/>
  <c r="Q2" i="20"/>
  <c r="Q15" i="19"/>
  <c r="Q2" i="19"/>
  <c r="Q28" i="20"/>
  <c r="Q41" i="19"/>
  <c r="Q41" i="18"/>
  <c r="Q15" i="20"/>
  <c r="Q59" i="19"/>
  <c r="Q41" i="17"/>
  <c r="Q28" i="19"/>
  <c r="Q59" i="18"/>
  <c r="Q15" i="18"/>
  <c r="Q59" i="17"/>
  <c r="Q28" i="17"/>
  <c r="Q15" i="17"/>
  <c r="Q59" i="16"/>
  <c r="Q28" i="18"/>
  <c r="Q2" i="18"/>
  <c r="Q2" i="17"/>
  <c r="Q59" i="15"/>
  <c r="Q2" i="16"/>
  <c r="Q41" i="15"/>
  <c r="Q28" i="15"/>
  <c r="Q15" i="15"/>
  <c r="Q59" i="14"/>
  <c r="Q15" i="14"/>
  <c r="I2" i="21"/>
  <c r="I41" i="21"/>
  <c r="I41" i="20"/>
  <c r="I59" i="21"/>
  <c r="I28" i="21"/>
  <c r="I15" i="21"/>
  <c r="I59" i="20"/>
  <c r="G15" i="4"/>
  <c r="I2" i="20"/>
  <c r="I15" i="19"/>
  <c r="I2" i="19"/>
  <c r="I28" i="20"/>
  <c r="I41" i="19"/>
  <c r="I41" i="17"/>
  <c r="I59" i="18"/>
  <c r="I15" i="18"/>
  <c r="I59" i="17"/>
  <c r="I28" i="17"/>
  <c r="I15" i="17"/>
  <c r="I59" i="16"/>
  <c r="I15" i="20"/>
  <c r="I59" i="19"/>
  <c r="I41" i="18"/>
  <c r="I28" i="18"/>
  <c r="I2" i="18"/>
  <c r="I2" i="17"/>
  <c r="I41" i="16"/>
  <c r="I59" i="15"/>
  <c r="I28" i="19"/>
  <c r="I2" i="16"/>
  <c r="I41" i="15"/>
  <c r="I28" i="15"/>
  <c r="I15" i="15"/>
  <c r="I59" i="14"/>
  <c r="U28" i="14"/>
  <c r="K2" i="14"/>
  <c r="O2" i="14"/>
  <c r="K15" i="14"/>
  <c r="T15" i="14"/>
  <c r="H28" i="14"/>
  <c r="P28" i="14"/>
  <c r="Y28" i="14"/>
  <c r="Q41" i="14"/>
  <c r="H59" i="14"/>
  <c r="X59" i="14"/>
  <c r="U2" i="15"/>
  <c r="H28" i="15"/>
  <c r="X28" i="15"/>
  <c r="K59" i="15"/>
  <c r="U15" i="16"/>
  <c r="K41" i="16"/>
  <c r="N41" i="17"/>
  <c r="N15" i="19"/>
  <c r="U2" i="21"/>
  <c r="L27" i="4"/>
  <c r="U41" i="21"/>
  <c r="U41" i="20"/>
  <c r="U59" i="21"/>
  <c r="U28" i="21"/>
  <c r="U15" i="21"/>
  <c r="U59" i="20"/>
  <c r="G27" i="4"/>
  <c r="U2" i="20"/>
  <c r="U15" i="19"/>
  <c r="U2" i="19"/>
  <c r="U28" i="20"/>
  <c r="U41" i="19"/>
  <c r="U41" i="18"/>
  <c r="U28" i="19"/>
  <c r="U41" i="17"/>
  <c r="U15" i="18"/>
  <c r="U59" i="17"/>
  <c r="U28" i="17"/>
  <c r="U15" i="17"/>
  <c r="U59" i="16"/>
  <c r="U28" i="18"/>
  <c r="U2" i="18"/>
  <c r="U2" i="17"/>
  <c r="U15" i="20"/>
  <c r="U59" i="19"/>
  <c r="U59" i="18"/>
  <c r="U41" i="16"/>
  <c r="U59" i="15"/>
  <c r="U2" i="16"/>
  <c r="U41" i="15"/>
  <c r="U28" i="15"/>
  <c r="U15" i="15"/>
  <c r="U59" i="14"/>
  <c r="U15" i="14"/>
  <c r="M2" i="21"/>
  <c r="H19" i="4"/>
  <c r="M41" i="21"/>
  <c r="M41" i="20"/>
  <c r="I19" i="4"/>
  <c r="M59" i="21"/>
  <c r="M28" i="21"/>
  <c r="M15" i="21"/>
  <c r="M59" i="20"/>
  <c r="M2" i="20"/>
  <c r="M15" i="19"/>
  <c r="M2" i="19"/>
  <c r="K19" i="4"/>
  <c r="M28" i="20"/>
  <c r="M41" i="19"/>
  <c r="M41" i="18"/>
  <c r="M41" i="17"/>
  <c r="M15" i="20"/>
  <c r="M59" i="19"/>
  <c r="M15" i="18"/>
  <c r="M59" i="17"/>
  <c r="M28" i="17"/>
  <c r="M15" i="17"/>
  <c r="M59" i="16"/>
  <c r="M28" i="19"/>
  <c r="M28" i="18"/>
  <c r="M2" i="18"/>
  <c r="M2" i="17"/>
  <c r="M41" i="16"/>
  <c r="M59" i="15"/>
  <c r="M59" i="18"/>
  <c r="M2" i="16"/>
  <c r="M41" i="15"/>
  <c r="M28" i="15"/>
  <c r="M15" i="15"/>
  <c r="M59" i="14"/>
  <c r="M28" i="14"/>
  <c r="Q2" i="15"/>
  <c r="Q15" i="16"/>
  <c r="Q28" i="16"/>
  <c r="H59" i="21"/>
  <c r="H28" i="21"/>
  <c r="H15" i="21"/>
  <c r="H59" i="20"/>
  <c r="J14" i="4"/>
  <c r="H41" i="21"/>
  <c r="H41" i="20"/>
  <c r="H15" i="20"/>
  <c r="H59" i="19"/>
  <c r="H28" i="19"/>
  <c r="H59" i="18"/>
  <c r="K14" i="4"/>
  <c r="H2" i="20"/>
  <c r="H15" i="19"/>
  <c r="H28" i="20"/>
  <c r="H41" i="19"/>
  <c r="H2" i="19"/>
  <c r="H41" i="17"/>
  <c r="H2" i="21"/>
  <c r="H15" i="18"/>
  <c r="H59" i="17"/>
  <c r="H28" i="17"/>
  <c r="H15" i="17"/>
  <c r="H59" i="16"/>
  <c r="H28" i="16"/>
  <c r="H15" i="16"/>
  <c r="H2" i="15"/>
  <c r="H41" i="14"/>
  <c r="H41" i="16"/>
  <c r="H2" i="18"/>
  <c r="H59" i="15"/>
  <c r="J30" i="4"/>
  <c r="X59" i="21"/>
  <c r="X28" i="21"/>
  <c r="X15" i="21"/>
  <c r="X59" i="20"/>
  <c r="L30" i="4"/>
  <c r="I30" i="4"/>
  <c r="X41" i="21"/>
  <c r="X41" i="20"/>
  <c r="X15" i="20"/>
  <c r="X59" i="19"/>
  <c r="X28" i="19"/>
  <c r="X59" i="18"/>
  <c r="X2" i="20"/>
  <c r="X15" i="19"/>
  <c r="X2" i="19"/>
  <c r="X2" i="21"/>
  <c r="X28" i="20"/>
  <c r="X41" i="19"/>
  <c r="X41" i="18"/>
  <c r="X41" i="17"/>
  <c r="X15" i="18"/>
  <c r="X59" i="17"/>
  <c r="X28" i="17"/>
  <c r="X15" i="17"/>
  <c r="X59" i="16"/>
  <c r="X41" i="16"/>
  <c r="X28" i="16"/>
  <c r="X15" i="16"/>
  <c r="X2" i="15"/>
  <c r="X41" i="14"/>
  <c r="X28" i="14"/>
  <c r="X2" i="18"/>
  <c r="X2" i="17"/>
  <c r="X59" i="15"/>
  <c r="J26" i="4"/>
  <c r="T59" i="21"/>
  <c r="T28" i="21"/>
  <c r="T15" i="21"/>
  <c r="T59" i="20"/>
  <c r="H26" i="4"/>
  <c r="L26" i="4"/>
  <c r="T41" i="21"/>
  <c r="T41" i="20"/>
  <c r="T2" i="21"/>
  <c r="T15" i="20"/>
  <c r="T59" i="19"/>
  <c r="T28" i="19"/>
  <c r="T59" i="18"/>
  <c r="T2" i="20"/>
  <c r="T15" i="19"/>
  <c r="T2" i="19"/>
  <c r="G26" i="4"/>
  <c r="T28" i="20"/>
  <c r="T41" i="19"/>
  <c r="T41" i="17"/>
  <c r="T15" i="18"/>
  <c r="T59" i="17"/>
  <c r="T28" i="17"/>
  <c r="T15" i="17"/>
  <c r="T59" i="16"/>
  <c r="T28" i="18"/>
  <c r="T2" i="17"/>
  <c r="T28" i="16"/>
  <c r="T15" i="16"/>
  <c r="T2" i="15"/>
  <c r="T41" i="14"/>
  <c r="T41" i="18"/>
  <c r="T41" i="16"/>
  <c r="T59" i="15"/>
  <c r="J22" i="4"/>
  <c r="P59" i="21"/>
  <c r="P28" i="21"/>
  <c r="P15" i="21"/>
  <c r="P59" i="20"/>
  <c r="H22" i="4"/>
  <c r="L22" i="4"/>
  <c r="I22" i="4"/>
  <c r="P41" i="21"/>
  <c r="P41" i="20"/>
  <c r="P15" i="20"/>
  <c r="P59" i="19"/>
  <c r="P28" i="19"/>
  <c r="P59" i="18"/>
  <c r="P2" i="21"/>
  <c r="P2" i="20"/>
  <c r="P15" i="19"/>
  <c r="P2" i="19"/>
  <c r="P28" i="20"/>
  <c r="P41" i="19"/>
  <c r="P41" i="18"/>
  <c r="P41" i="17"/>
  <c r="P15" i="18"/>
  <c r="P59" i="17"/>
  <c r="P28" i="17"/>
  <c r="P15" i="17"/>
  <c r="P59" i="16"/>
  <c r="P2" i="18"/>
  <c r="P41" i="16"/>
  <c r="P28" i="16"/>
  <c r="P15" i="16"/>
  <c r="P2" i="15"/>
  <c r="P41" i="14"/>
  <c r="P28" i="18"/>
  <c r="P2" i="17"/>
  <c r="P59" i="15"/>
  <c r="J18" i="4"/>
  <c r="L59" i="21"/>
  <c r="L28" i="21"/>
  <c r="L15" i="21"/>
  <c r="L59" i="20"/>
  <c r="H18" i="4"/>
  <c r="L41" i="21"/>
  <c r="L41" i="20"/>
  <c r="L15" i="20"/>
  <c r="L59" i="19"/>
  <c r="L28" i="19"/>
  <c r="L59" i="18"/>
  <c r="L2" i="20"/>
  <c r="L15" i="19"/>
  <c r="L2" i="21"/>
  <c r="L28" i="20"/>
  <c r="L41" i="19"/>
  <c r="L41" i="17"/>
  <c r="L2" i="19"/>
  <c r="L15" i="18"/>
  <c r="L59" i="17"/>
  <c r="L28" i="17"/>
  <c r="L15" i="17"/>
  <c r="L59" i="16"/>
  <c r="L28" i="16"/>
  <c r="L15" i="16"/>
  <c r="L2" i="15"/>
  <c r="L41" i="14"/>
  <c r="L2" i="18"/>
  <c r="L41" i="18"/>
  <c r="L28" i="18"/>
  <c r="L2" i="17"/>
  <c r="L41" i="16"/>
  <c r="L59" i="15"/>
  <c r="G33" i="4"/>
  <c r="AA59" i="21"/>
  <c r="AA2" i="21"/>
  <c r="AA59" i="20"/>
  <c r="AA41" i="21"/>
  <c r="AA28" i="21"/>
  <c r="AA28" i="20"/>
  <c r="AA41" i="20"/>
  <c r="AA15" i="20"/>
  <c r="AA2" i="20"/>
  <c r="AA59" i="19"/>
  <c r="AA28" i="19"/>
  <c r="AA2" i="19"/>
  <c r="AA59" i="18"/>
  <c r="AA41" i="19"/>
  <c r="AA15" i="19"/>
  <c r="AA41" i="18"/>
  <c r="AA15" i="18"/>
  <c r="AA2" i="18"/>
  <c r="AA59" i="17"/>
  <c r="AA15" i="17"/>
  <c r="AA2" i="17"/>
  <c r="AA59" i="16"/>
  <c r="AA15" i="21"/>
  <c r="AA28" i="18"/>
  <c r="AA41" i="16"/>
  <c r="AA41" i="17"/>
  <c r="AA2" i="16"/>
  <c r="AA59" i="15"/>
  <c r="AA41" i="15"/>
  <c r="AA28" i="17"/>
  <c r="AA28" i="16"/>
  <c r="AA15" i="16"/>
  <c r="AA28" i="15"/>
  <c r="AA15" i="15"/>
  <c r="AA2" i="15"/>
  <c r="AA59" i="14"/>
  <c r="AA15" i="14"/>
  <c r="AA41" i="14"/>
  <c r="AA28" i="14"/>
  <c r="J29" i="4"/>
  <c r="W41" i="21"/>
  <c r="W41" i="20"/>
  <c r="L29" i="4"/>
  <c r="W15" i="21"/>
  <c r="W59" i="20"/>
  <c r="W41" i="18"/>
  <c r="K29" i="4"/>
  <c r="W28" i="21"/>
  <c r="W15" i="20"/>
  <c r="W59" i="19"/>
  <c r="W28" i="19"/>
  <c r="W15" i="19"/>
  <c r="W28" i="18"/>
  <c r="W59" i="21"/>
  <c r="W41" i="19"/>
  <c r="W41" i="16"/>
  <c r="W28" i="20"/>
  <c r="W59" i="18"/>
  <c r="W41" i="17"/>
  <c r="W15" i="17"/>
  <c r="W59" i="16"/>
  <c r="W41" i="15"/>
  <c r="W28" i="15"/>
  <c r="W15" i="15"/>
  <c r="W59" i="14"/>
  <c r="W28" i="16"/>
  <c r="W15" i="16"/>
  <c r="W41" i="14"/>
  <c r="W28" i="14"/>
  <c r="W28" i="17"/>
  <c r="S41" i="21"/>
  <c r="S41" i="20"/>
  <c r="L25" i="4"/>
  <c r="S2" i="21"/>
  <c r="I25" i="4"/>
  <c r="S59" i="21"/>
  <c r="S41" i="18"/>
  <c r="K25" i="4"/>
  <c r="S15" i="21"/>
  <c r="S59" i="20"/>
  <c r="S15" i="20"/>
  <c r="S59" i="19"/>
  <c r="S28" i="19"/>
  <c r="S28" i="21"/>
  <c r="S2" i="20"/>
  <c r="S15" i="19"/>
  <c r="S2" i="19"/>
  <c r="S59" i="18"/>
  <c r="S28" i="18"/>
  <c r="S2" i="18"/>
  <c r="S2" i="17"/>
  <c r="S41" i="16"/>
  <c r="S41" i="19"/>
  <c r="S41" i="17"/>
  <c r="S15" i="18"/>
  <c r="S59" i="17"/>
  <c r="S2" i="16"/>
  <c r="S41" i="15"/>
  <c r="S28" i="15"/>
  <c r="S15" i="15"/>
  <c r="S59" i="14"/>
  <c r="S15" i="17"/>
  <c r="S59" i="16"/>
  <c r="S28" i="16"/>
  <c r="S15" i="16"/>
  <c r="S2" i="15"/>
  <c r="S41" i="14"/>
  <c r="S28" i="14"/>
  <c r="S28" i="20"/>
  <c r="O41" i="21"/>
  <c r="O41" i="20"/>
  <c r="O2" i="21"/>
  <c r="G21" i="4"/>
  <c r="O41" i="18"/>
  <c r="K21" i="4"/>
  <c r="O59" i="21"/>
  <c r="O15" i="20"/>
  <c r="O59" i="19"/>
  <c r="O28" i="19"/>
  <c r="O15" i="21"/>
  <c r="O59" i="20"/>
  <c r="O2" i="20"/>
  <c r="O15" i="19"/>
  <c r="O2" i="19"/>
  <c r="O28" i="20"/>
  <c r="O28" i="18"/>
  <c r="O2" i="18"/>
  <c r="O2" i="17"/>
  <c r="O41" i="16"/>
  <c r="O28" i="21"/>
  <c r="O59" i="18"/>
  <c r="O41" i="17"/>
  <c r="O28" i="17"/>
  <c r="O2" i="16"/>
  <c r="O41" i="15"/>
  <c r="O28" i="15"/>
  <c r="O15" i="15"/>
  <c r="O59" i="14"/>
  <c r="O15" i="18"/>
  <c r="O59" i="17"/>
  <c r="O28" i="16"/>
  <c r="O15" i="16"/>
  <c r="O2" i="15"/>
  <c r="O41" i="14"/>
  <c r="O28" i="14"/>
  <c r="O15" i="17"/>
  <c r="O59" i="16"/>
  <c r="K41" i="21"/>
  <c r="K41" i="20"/>
  <c r="H17" i="4"/>
  <c r="L17" i="4"/>
  <c r="K2" i="21"/>
  <c r="G17" i="4"/>
  <c r="K28" i="21"/>
  <c r="K17" i="4"/>
  <c r="K15" i="20"/>
  <c r="K59" i="19"/>
  <c r="K28" i="19"/>
  <c r="K59" i="21"/>
  <c r="K2" i="20"/>
  <c r="K15" i="19"/>
  <c r="K2" i="19"/>
  <c r="K41" i="19"/>
  <c r="K59" i="18"/>
  <c r="K41" i="18"/>
  <c r="K28" i="18"/>
  <c r="K2" i="18"/>
  <c r="K2" i="17"/>
  <c r="K28" i="20"/>
  <c r="K15" i="21"/>
  <c r="K41" i="17"/>
  <c r="K2" i="16"/>
  <c r="K41" i="15"/>
  <c r="K28" i="15"/>
  <c r="K15" i="15"/>
  <c r="K59" i="14"/>
  <c r="K59" i="20"/>
  <c r="K28" i="17"/>
  <c r="K28" i="16"/>
  <c r="K15" i="16"/>
  <c r="K2" i="15"/>
  <c r="K41" i="14"/>
  <c r="K28" i="14"/>
  <c r="K15" i="18"/>
  <c r="K59" i="17"/>
  <c r="H2" i="14"/>
  <c r="L2" i="14"/>
  <c r="P2" i="14"/>
  <c r="T2" i="14"/>
  <c r="X2" i="14"/>
  <c r="H15" i="14"/>
  <c r="L15" i="14"/>
  <c r="P15" i="14"/>
  <c r="W15" i="14"/>
  <c r="I28" i="14"/>
  <c r="Q28" i="14"/>
  <c r="U41" i="14"/>
  <c r="L59" i="14"/>
  <c r="I2" i="15"/>
  <c r="H15" i="15"/>
  <c r="X15" i="15"/>
  <c r="L28" i="15"/>
  <c r="T41" i="15"/>
  <c r="O59" i="15"/>
  <c r="L2" i="16"/>
  <c r="X2" i="16"/>
  <c r="I15" i="16"/>
  <c r="Y15" i="16"/>
  <c r="I28" i="16"/>
  <c r="Y28" i="16"/>
  <c r="Q41" i="16"/>
  <c r="H2" i="17"/>
  <c r="K15" i="17"/>
  <c r="S28" i="17"/>
  <c r="O41" i="19"/>
  <c r="I32" i="4"/>
  <c r="Z28" i="21"/>
  <c r="Z15" i="21"/>
  <c r="Z41" i="19"/>
  <c r="Z28" i="17"/>
  <c r="Z41" i="15"/>
  <c r="Z28" i="16"/>
  <c r="Z15" i="16"/>
  <c r="L28" i="4"/>
  <c r="V59" i="21"/>
  <c r="V28" i="21"/>
  <c r="V15" i="21"/>
  <c r="V59" i="20"/>
  <c r="I28" i="4"/>
  <c r="V2" i="21"/>
  <c r="V28" i="20"/>
  <c r="V41" i="19"/>
  <c r="V41" i="21"/>
  <c r="G28" i="4"/>
  <c r="V41" i="20"/>
  <c r="V15" i="20"/>
  <c r="V59" i="19"/>
  <c r="V28" i="19"/>
  <c r="V59" i="18"/>
  <c r="V15" i="18"/>
  <c r="V59" i="17"/>
  <c r="V28" i="17"/>
  <c r="V15" i="17"/>
  <c r="V59" i="16"/>
  <c r="V15" i="19"/>
  <c r="V28" i="18"/>
  <c r="V2" i="18"/>
  <c r="V2" i="17"/>
  <c r="K28" i="4"/>
  <c r="V2" i="20"/>
  <c r="V41" i="18"/>
  <c r="V41" i="16"/>
  <c r="V59" i="15"/>
  <c r="V41" i="17"/>
  <c r="V2" i="16"/>
  <c r="V41" i="15"/>
  <c r="V28" i="15"/>
  <c r="V15" i="15"/>
  <c r="V59" i="14"/>
  <c r="V15" i="14"/>
  <c r="V28" i="16"/>
  <c r="V15" i="16"/>
  <c r="V2" i="15"/>
  <c r="V41" i="14"/>
  <c r="V28" i="14"/>
  <c r="H24" i="4"/>
  <c r="L24" i="4"/>
  <c r="R59" i="21"/>
  <c r="R28" i="21"/>
  <c r="R15" i="21"/>
  <c r="R59" i="20"/>
  <c r="R2" i="21"/>
  <c r="R28" i="20"/>
  <c r="R41" i="19"/>
  <c r="G24" i="4"/>
  <c r="R41" i="21"/>
  <c r="R15" i="20"/>
  <c r="R59" i="19"/>
  <c r="R28" i="19"/>
  <c r="R59" i="18"/>
  <c r="K24" i="4"/>
  <c r="R2" i="19"/>
  <c r="R41" i="18"/>
  <c r="R15" i="18"/>
  <c r="R59" i="17"/>
  <c r="R28" i="17"/>
  <c r="R15" i="17"/>
  <c r="R59" i="16"/>
  <c r="R41" i="20"/>
  <c r="R28" i="18"/>
  <c r="R2" i="18"/>
  <c r="R2" i="17"/>
  <c r="R15" i="19"/>
  <c r="R41" i="16"/>
  <c r="R2" i="20"/>
  <c r="R59" i="15"/>
  <c r="R2" i="16"/>
  <c r="R41" i="15"/>
  <c r="R28" i="15"/>
  <c r="R15" i="15"/>
  <c r="R59" i="14"/>
  <c r="R41" i="17"/>
  <c r="R28" i="16"/>
  <c r="R15" i="16"/>
  <c r="R2" i="15"/>
  <c r="R41" i="14"/>
  <c r="R28" i="14"/>
  <c r="H20" i="4"/>
  <c r="L20" i="4"/>
  <c r="N59" i="21"/>
  <c r="N28" i="21"/>
  <c r="N15" i="21"/>
  <c r="N59" i="20"/>
  <c r="N2" i="21"/>
  <c r="N41" i="20"/>
  <c r="N28" i="20"/>
  <c r="N41" i="19"/>
  <c r="G20" i="4"/>
  <c r="N15" i="20"/>
  <c r="N59" i="19"/>
  <c r="N28" i="19"/>
  <c r="N59" i="18"/>
  <c r="N2" i="20"/>
  <c r="N15" i="18"/>
  <c r="N59" i="17"/>
  <c r="N28" i="17"/>
  <c r="N15" i="17"/>
  <c r="N59" i="16"/>
  <c r="N2" i="19"/>
  <c r="N28" i="18"/>
  <c r="N2" i="18"/>
  <c r="N2" i="17"/>
  <c r="K20" i="4"/>
  <c r="N41" i="18"/>
  <c r="N41" i="16"/>
  <c r="N59" i="15"/>
  <c r="N2" i="16"/>
  <c r="N41" i="15"/>
  <c r="N28" i="15"/>
  <c r="N15" i="15"/>
  <c r="N59" i="14"/>
  <c r="N28" i="16"/>
  <c r="N15" i="16"/>
  <c r="N2" i="15"/>
  <c r="N41" i="14"/>
  <c r="N28" i="14"/>
  <c r="H16" i="4"/>
  <c r="L16" i="4"/>
  <c r="J59" i="21"/>
  <c r="J28" i="21"/>
  <c r="J15" i="21"/>
  <c r="J59" i="20"/>
  <c r="I16" i="4"/>
  <c r="J2" i="21"/>
  <c r="J41" i="21"/>
  <c r="J28" i="20"/>
  <c r="J41" i="19"/>
  <c r="J41" i="20"/>
  <c r="G16" i="4"/>
  <c r="J15" i="20"/>
  <c r="J59" i="19"/>
  <c r="J28" i="19"/>
  <c r="J59" i="18"/>
  <c r="K16" i="4"/>
  <c r="J15" i="19"/>
  <c r="J15" i="18"/>
  <c r="J59" i="17"/>
  <c r="J28" i="17"/>
  <c r="J15" i="17"/>
  <c r="J2" i="20"/>
  <c r="J41" i="18"/>
  <c r="J28" i="18"/>
  <c r="J2" i="18"/>
  <c r="J2" i="17"/>
  <c r="J41" i="16"/>
  <c r="J2" i="19"/>
  <c r="J41" i="17"/>
  <c r="J59" i="16"/>
  <c r="J59" i="15"/>
  <c r="J2" i="16"/>
  <c r="J41" i="15"/>
  <c r="J28" i="15"/>
  <c r="J15" i="15"/>
  <c r="J59" i="14"/>
  <c r="J28" i="16"/>
  <c r="J15" i="16"/>
  <c r="J2" i="15"/>
  <c r="J41" i="14"/>
  <c r="J28" i="14"/>
  <c r="I2" i="14"/>
  <c r="M2" i="14"/>
  <c r="Q2" i="14"/>
  <c r="U2" i="14"/>
  <c r="Y2" i="14"/>
  <c r="I15" i="14"/>
  <c r="M15" i="14"/>
  <c r="R15" i="14"/>
  <c r="X15" i="14"/>
  <c r="L28" i="14"/>
  <c r="T28" i="14"/>
  <c r="I41" i="14"/>
  <c r="Y41" i="14"/>
  <c r="P59" i="14"/>
  <c r="M2" i="15"/>
  <c r="Y2" i="15"/>
  <c r="L15" i="15"/>
  <c r="P28" i="15"/>
  <c r="H41" i="15"/>
  <c r="X41" i="15"/>
  <c r="S59" i="15"/>
  <c r="P2" i="16"/>
  <c r="M15" i="16"/>
  <c r="M28" i="16"/>
  <c r="Y41" i="16"/>
  <c r="W59" i="17"/>
  <c r="H41" i="18"/>
  <c r="Z59" i="14"/>
  <c r="Z59" i="15"/>
  <c r="Z41" i="17"/>
  <c r="Z59" i="17"/>
  <c r="Z28" i="19"/>
  <c r="Z41" i="21"/>
  <c r="Z59" i="21"/>
  <c r="L32" i="4"/>
  <c r="H32" i="4"/>
  <c r="Z15" i="14"/>
  <c r="Z28" i="14"/>
  <c r="Z15" i="15"/>
  <c r="Z59" i="16"/>
  <c r="Z15" i="18"/>
  <c r="Z28" i="18"/>
  <c r="Z59" i="19"/>
  <c r="Z28" i="20"/>
  <c r="Z41" i="14"/>
  <c r="Z28" i="15"/>
  <c r="Z41" i="16"/>
  <c r="Z15" i="17"/>
  <c r="Z41" i="18"/>
  <c r="Z59" i="18"/>
  <c r="Z15" i="19"/>
  <c r="Z15" i="20"/>
  <c r="Z41" i="20"/>
  <c r="Z59" i="20"/>
  <c r="J32" i="4"/>
  <c r="F16" i="4"/>
  <c r="F17" i="4"/>
  <c r="F18" i="4"/>
  <c r="F19" i="4"/>
  <c r="F20" i="4"/>
  <c r="F21" i="4"/>
  <c r="F22" i="4"/>
  <c r="F25" i="4"/>
  <c r="F26" i="4"/>
  <c r="F28" i="4"/>
  <c r="F29" i="4"/>
  <c r="F30" i="4"/>
  <c r="F31" i="4"/>
  <c r="E15" i="4"/>
  <c r="E19" i="4"/>
  <c r="E20" i="4"/>
  <c r="E21" i="4"/>
  <c r="E23" i="4"/>
  <c r="E24" i="4"/>
  <c r="E25" i="4"/>
  <c r="E27" i="4"/>
  <c r="E28" i="4"/>
  <c r="E31" i="4"/>
  <c r="E32" i="4"/>
  <c r="E33" i="4"/>
  <c r="F14" i="4"/>
  <c r="D16" i="4"/>
  <c r="D17" i="4"/>
  <c r="D18" i="4"/>
  <c r="D19" i="4"/>
  <c r="D20" i="4"/>
  <c r="D22" i="4"/>
  <c r="D24" i="4"/>
  <c r="D25" i="4"/>
  <c r="D26" i="4"/>
  <c r="D30" i="4"/>
  <c r="D31" i="4"/>
  <c r="D32" i="4"/>
  <c r="D33" i="4"/>
  <c r="AA59" i="12"/>
  <c r="Z59" i="12"/>
  <c r="Y59" i="12"/>
  <c r="X59" i="12"/>
  <c r="W59" i="12"/>
  <c r="V59" i="12"/>
  <c r="U59" i="12"/>
  <c r="T59" i="12"/>
  <c r="S59" i="12"/>
  <c r="R59" i="12"/>
  <c r="Q59" i="12"/>
  <c r="P59" i="12"/>
  <c r="O59" i="12"/>
  <c r="N59" i="12"/>
  <c r="M59" i="12"/>
  <c r="L59" i="12"/>
  <c r="K59" i="12"/>
  <c r="J59" i="12"/>
  <c r="I59" i="12"/>
  <c r="H59" i="12"/>
  <c r="AA41" i="12"/>
  <c r="Z41" i="12"/>
  <c r="Y41" i="12"/>
  <c r="X41" i="12"/>
  <c r="W41" i="12"/>
  <c r="V41" i="12"/>
  <c r="U41" i="12"/>
  <c r="T41" i="12"/>
  <c r="S41" i="12"/>
  <c r="R41" i="12"/>
  <c r="Q41" i="12"/>
  <c r="P41" i="12"/>
  <c r="O41" i="12"/>
  <c r="N41" i="12"/>
  <c r="M41" i="12"/>
  <c r="L41" i="12"/>
  <c r="K41" i="12"/>
  <c r="J41" i="12"/>
  <c r="I41" i="12"/>
  <c r="H41" i="12"/>
  <c r="AA28" i="12"/>
  <c r="Z28" i="12"/>
  <c r="Y28" i="12"/>
  <c r="X28" i="12"/>
  <c r="W28" i="12"/>
  <c r="V28" i="12"/>
  <c r="U28" i="12"/>
  <c r="T28" i="12"/>
  <c r="S28" i="12"/>
  <c r="R28" i="12"/>
  <c r="Q28" i="12"/>
  <c r="P28" i="12"/>
  <c r="O28" i="12"/>
  <c r="N28" i="12"/>
  <c r="M28" i="12"/>
  <c r="L28" i="12"/>
  <c r="K28" i="12"/>
  <c r="J28" i="12"/>
  <c r="I28" i="12"/>
  <c r="H28" i="12"/>
  <c r="AA15" i="12"/>
  <c r="Z15" i="12"/>
  <c r="Y15" i="12"/>
  <c r="X15" i="12"/>
  <c r="W15" i="12"/>
  <c r="V15" i="12"/>
  <c r="U15" i="12"/>
  <c r="T15" i="12"/>
  <c r="S15" i="12"/>
  <c r="R15" i="12"/>
  <c r="Q15" i="12"/>
  <c r="P15" i="12"/>
  <c r="O15" i="12"/>
  <c r="N15" i="12"/>
  <c r="M15" i="12"/>
  <c r="L15" i="12"/>
  <c r="K15" i="12"/>
  <c r="J15" i="12"/>
  <c r="I15" i="12"/>
  <c r="H15" i="12"/>
  <c r="AA2" i="12"/>
  <c r="Y2" i="12"/>
  <c r="X2" i="12"/>
  <c r="V2" i="12"/>
  <c r="U2" i="12"/>
  <c r="T2" i="12"/>
  <c r="S2" i="12"/>
  <c r="R2" i="12"/>
  <c r="Q2" i="12"/>
  <c r="P2" i="12"/>
  <c r="O2" i="12"/>
  <c r="N2" i="12"/>
  <c r="M2" i="12"/>
  <c r="L2" i="12"/>
  <c r="K2" i="12"/>
  <c r="J2" i="12"/>
  <c r="I2" i="12"/>
  <c r="H2" i="12"/>
  <c r="O33" i="2" l="1"/>
  <c r="Q33" i="2" s="1"/>
  <c r="O42" i="2"/>
  <c r="Q42" i="2" s="1"/>
  <c r="L46" i="12"/>
  <c r="L50" i="12"/>
  <c r="L44" i="12"/>
  <c r="L48" i="12"/>
  <c r="L47" i="12"/>
  <c r="L49" i="12"/>
  <c r="L51" i="12"/>
  <c r="L45" i="12"/>
  <c r="L43" i="12"/>
  <c r="L30" i="12"/>
  <c r="L31" i="12"/>
  <c r="L32" i="12"/>
  <c r="L33" i="12"/>
  <c r="L34" i="12"/>
  <c r="L35" i="12"/>
  <c r="L42" i="12"/>
  <c r="L29" i="12"/>
  <c r="L17" i="12"/>
  <c r="L18" i="12"/>
  <c r="L19" i="12"/>
  <c r="L20" i="12"/>
  <c r="L21" i="12"/>
  <c r="L22" i="12"/>
  <c r="L16" i="12"/>
  <c r="L5" i="12"/>
  <c r="L6" i="12"/>
  <c r="L7" i="12"/>
  <c r="L8" i="12"/>
  <c r="L9" i="12"/>
  <c r="L10" i="12"/>
  <c r="L4" i="12"/>
  <c r="T44" i="12"/>
  <c r="T48" i="12"/>
  <c r="T46" i="12"/>
  <c r="T50" i="12"/>
  <c r="T45" i="12"/>
  <c r="T47" i="12"/>
  <c r="T51" i="12"/>
  <c r="T49" i="12"/>
  <c r="T30" i="12"/>
  <c r="T31" i="12"/>
  <c r="T32" i="12"/>
  <c r="T33" i="12"/>
  <c r="T34" i="12"/>
  <c r="T35" i="12"/>
  <c r="T43" i="12"/>
  <c r="T42" i="12"/>
  <c r="T29" i="12"/>
  <c r="T17" i="12"/>
  <c r="T18" i="12"/>
  <c r="T19" i="12"/>
  <c r="T20" i="12"/>
  <c r="T21" i="12"/>
  <c r="T22" i="12"/>
  <c r="T16" i="12"/>
  <c r="T5" i="12"/>
  <c r="T6" i="12"/>
  <c r="T7" i="12"/>
  <c r="T8" i="12"/>
  <c r="T9" i="12"/>
  <c r="T10" i="12"/>
  <c r="T4" i="12"/>
  <c r="U43" i="14"/>
  <c r="U44" i="14"/>
  <c r="U46" i="14"/>
  <c r="U47" i="14"/>
  <c r="U48" i="14"/>
  <c r="U49" i="14"/>
  <c r="U50" i="14"/>
  <c r="U51" i="14"/>
  <c r="U42" i="14"/>
  <c r="U45" i="14"/>
  <c r="U30" i="14"/>
  <c r="U31" i="14"/>
  <c r="U32" i="14"/>
  <c r="U33" i="14"/>
  <c r="U34" i="14"/>
  <c r="U35" i="14"/>
  <c r="U29" i="14"/>
  <c r="U16" i="14"/>
  <c r="U17" i="14"/>
  <c r="U18" i="14"/>
  <c r="U19" i="14"/>
  <c r="U20" i="14"/>
  <c r="U21" i="14"/>
  <c r="U22" i="14"/>
  <c r="U6" i="14"/>
  <c r="U10" i="14"/>
  <c r="U7" i="14"/>
  <c r="U8" i="14"/>
  <c r="U5" i="14"/>
  <c r="U9" i="14"/>
  <c r="U4" i="14"/>
  <c r="R43" i="16"/>
  <c r="R45" i="16"/>
  <c r="R47" i="16"/>
  <c r="R49" i="16"/>
  <c r="R51" i="16"/>
  <c r="R46" i="16"/>
  <c r="R50" i="16"/>
  <c r="R42" i="16"/>
  <c r="R44" i="16"/>
  <c r="R30" i="16"/>
  <c r="R32" i="16"/>
  <c r="R34" i="16"/>
  <c r="R29" i="16"/>
  <c r="R35" i="16"/>
  <c r="R48" i="16"/>
  <c r="R31" i="16"/>
  <c r="R17" i="16"/>
  <c r="R18" i="16"/>
  <c r="R19" i="16"/>
  <c r="R20" i="16"/>
  <c r="R21" i="16"/>
  <c r="R22" i="16"/>
  <c r="R33" i="16"/>
  <c r="R16" i="16"/>
  <c r="R5" i="16"/>
  <c r="R6" i="16"/>
  <c r="R7" i="16"/>
  <c r="R8" i="16"/>
  <c r="R9" i="16"/>
  <c r="R10" i="16"/>
  <c r="R4" i="16"/>
  <c r="T43" i="14"/>
  <c r="T44" i="14"/>
  <c r="T45" i="14"/>
  <c r="T46" i="14"/>
  <c r="T48" i="14"/>
  <c r="T50" i="14"/>
  <c r="T47" i="14"/>
  <c r="T51" i="14"/>
  <c r="T42" i="14"/>
  <c r="T49" i="14"/>
  <c r="T30" i="14"/>
  <c r="T31" i="14"/>
  <c r="T32" i="14"/>
  <c r="T33" i="14"/>
  <c r="T34" i="14"/>
  <c r="T35" i="14"/>
  <c r="T29" i="14"/>
  <c r="T17" i="14"/>
  <c r="T18" i="14"/>
  <c r="T19" i="14"/>
  <c r="T20" i="14"/>
  <c r="T21" i="14"/>
  <c r="T22" i="14"/>
  <c r="T16" i="14"/>
  <c r="T5" i="14"/>
  <c r="T6" i="14"/>
  <c r="T7" i="14"/>
  <c r="T8" i="14"/>
  <c r="T9" i="14"/>
  <c r="T10" i="14"/>
  <c r="T4" i="14"/>
  <c r="K43" i="15"/>
  <c r="K44" i="15"/>
  <c r="K45" i="15"/>
  <c r="K46" i="15"/>
  <c r="K47" i="15"/>
  <c r="K48" i="15"/>
  <c r="K49" i="15"/>
  <c r="K50" i="15"/>
  <c r="K51" i="15"/>
  <c r="K42" i="15"/>
  <c r="K31" i="15"/>
  <c r="K33" i="15"/>
  <c r="K35" i="15"/>
  <c r="K30" i="15"/>
  <c r="K32" i="15"/>
  <c r="K34" i="15"/>
  <c r="K29" i="15"/>
  <c r="K17" i="15"/>
  <c r="K21" i="15"/>
  <c r="K18" i="15"/>
  <c r="K22" i="15"/>
  <c r="K16" i="15"/>
  <c r="K19" i="15"/>
  <c r="K20" i="15"/>
  <c r="K5" i="15"/>
  <c r="K6" i="15"/>
  <c r="K7" i="15"/>
  <c r="K8" i="15"/>
  <c r="K9" i="15"/>
  <c r="K10" i="15"/>
  <c r="K4" i="15"/>
  <c r="L43" i="17"/>
  <c r="L47" i="17"/>
  <c r="L48" i="17"/>
  <c r="L49" i="17"/>
  <c r="L50" i="17"/>
  <c r="L51" i="17"/>
  <c r="L46" i="17"/>
  <c r="L45" i="17"/>
  <c r="L44" i="17"/>
  <c r="L30" i="17"/>
  <c r="L31" i="17"/>
  <c r="L32" i="17"/>
  <c r="L33" i="17"/>
  <c r="L34" i="17"/>
  <c r="L35" i="17"/>
  <c r="L42" i="17"/>
  <c r="L17" i="17"/>
  <c r="L18" i="17"/>
  <c r="L19" i="17"/>
  <c r="L20" i="17"/>
  <c r="L21" i="17"/>
  <c r="L22" i="17"/>
  <c r="L29" i="17"/>
  <c r="L16" i="17"/>
  <c r="L5" i="17"/>
  <c r="L6" i="17"/>
  <c r="L7" i="17"/>
  <c r="L8" i="17"/>
  <c r="L9" i="17"/>
  <c r="L10" i="17"/>
  <c r="L4" i="17"/>
  <c r="P43" i="19"/>
  <c r="P44" i="19"/>
  <c r="P45" i="19"/>
  <c r="P46" i="19"/>
  <c r="P47" i="19"/>
  <c r="P48" i="19"/>
  <c r="P49" i="19"/>
  <c r="P50" i="19"/>
  <c r="P51" i="19"/>
  <c r="P42" i="19"/>
  <c r="P30" i="19"/>
  <c r="P31" i="19"/>
  <c r="P32" i="19"/>
  <c r="P33" i="19"/>
  <c r="P34" i="19"/>
  <c r="P35" i="19"/>
  <c r="P17" i="19"/>
  <c r="P18" i="19"/>
  <c r="P19" i="19"/>
  <c r="P20" i="19"/>
  <c r="P21" i="19"/>
  <c r="P22" i="19"/>
  <c r="P29" i="19"/>
  <c r="P16" i="19"/>
  <c r="P5" i="19"/>
  <c r="P6" i="19"/>
  <c r="P7" i="19"/>
  <c r="P8" i="19"/>
  <c r="P9" i="19"/>
  <c r="P10" i="19"/>
  <c r="P4" i="19"/>
  <c r="T43" i="21"/>
  <c r="T44" i="21"/>
  <c r="T45" i="21"/>
  <c r="T46" i="21"/>
  <c r="T47" i="21"/>
  <c r="T48" i="21"/>
  <c r="T49" i="21"/>
  <c r="T50" i="21"/>
  <c r="T51" i="21"/>
  <c r="T30" i="21"/>
  <c r="T31" i="21"/>
  <c r="T32" i="21"/>
  <c r="T33" i="21"/>
  <c r="T34" i="21"/>
  <c r="T35" i="21"/>
  <c r="T29" i="21"/>
  <c r="T17" i="21"/>
  <c r="T18" i="21"/>
  <c r="T19" i="21"/>
  <c r="T20" i="21"/>
  <c r="T21" i="21"/>
  <c r="T22" i="21"/>
  <c r="T42" i="21"/>
  <c r="T16" i="21"/>
  <c r="T5" i="21"/>
  <c r="T4" i="21"/>
  <c r="T6" i="21"/>
  <c r="T7" i="21"/>
  <c r="T8" i="21"/>
  <c r="T9" i="21"/>
  <c r="T10" i="21"/>
  <c r="X43" i="18"/>
  <c r="X44" i="18"/>
  <c r="X45" i="18"/>
  <c r="X46" i="18"/>
  <c r="X47" i="18"/>
  <c r="X48" i="18"/>
  <c r="X49" i="18"/>
  <c r="X50" i="18"/>
  <c r="X51" i="18"/>
  <c r="X42" i="18"/>
  <c r="X30" i="18"/>
  <c r="X31" i="18"/>
  <c r="X32" i="18"/>
  <c r="X33" i="18"/>
  <c r="X34" i="18"/>
  <c r="X35" i="18"/>
  <c r="X29" i="18"/>
  <c r="X17" i="18"/>
  <c r="X18" i="18"/>
  <c r="X19" i="18"/>
  <c r="X20" i="18"/>
  <c r="X21" i="18"/>
  <c r="X22" i="18"/>
  <c r="X16" i="18"/>
  <c r="X5" i="18"/>
  <c r="X6" i="18"/>
  <c r="X7" i="18"/>
  <c r="X8" i="18"/>
  <c r="X9" i="18"/>
  <c r="X10" i="18"/>
  <c r="X4" i="18"/>
  <c r="X43" i="21"/>
  <c r="X44" i="21"/>
  <c r="X45" i="21"/>
  <c r="X46" i="21"/>
  <c r="X47" i="21"/>
  <c r="X48" i="21"/>
  <c r="X49" i="21"/>
  <c r="X50" i="21"/>
  <c r="X51" i="21"/>
  <c r="X30" i="21"/>
  <c r="X31" i="21"/>
  <c r="X32" i="21"/>
  <c r="X33" i="21"/>
  <c r="X34" i="21"/>
  <c r="X35" i="21"/>
  <c r="X42" i="21"/>
  <c r="X29" i="21"/>
  <c r="X17" i="21"/>
  <c r="X18" i="21"/>
  <c r="X19" i="21"/>
  <c r="X20" i="21"/>
  <c r="X21" i="21"/>
  <c r="X22" i="21"/>
  <c r="X16" i="21"/>
  <c r="X4" i="21"/>
  <c r="X5" i="21"/>
  <c r="X6" i="21"/>
  <c r="X7" i="21"/>
  <c r="X8" i="21"/>
  <c r="X9" i="21"/>
  <c r="X10" i="21"/>
  <c r="H43" i="18"/>
  <c r="H44" i="18"/>
  <c r="H45" i="18"/>
  <c r="H46" i="18"/>
  <c r="H47" i="18"/>
  <c r="H48" i="18"/>
  <c r="H49" i="18"/>
  <c r="H50" i="18"/>
  <c r="H51" i="18"/>
  <c r="H42" i="18"/>
  <c r="H30" i="18"/>
  <c r="H31" i="18"/>
  <c r="H32" i="18"/>
  <c r="H33" i="18"/>
  <c r="H34" i="18"/>
  <c r="H35" i="18"/>
  <c r="H29" i="18"/>
  <c r="H17" i="18"/>
  <c r="H18" i="18"/>
  <c r="H19" i="18"/>
  <c r="H20" i="18"/>
  <c r="H21" i="18"/>
  <c r="H22" i="18"/>
  <c r="H16" i="18"/>
  <c r="H5" i="18"/>
  <c r="H6" i="18"/>
  <c r="H7" i="18"/>
  <c r="H8" i="18"/>
  <c r="H9" i="18"/>
  <c r="H10" i="18"/>
  <c r="H4" i="18"/>
  <c r="M43" i="16"/>
  <c r="M44" i="16"/>
  <c r="M45" i="16"/>
  <c r="M46" i="16"/>
  <c r="M47" i="16"/>
  <c r="M48" i="16"/>
  <c r="M49" i="16"/>
  <c r="M50" i="16"/>
  <c r="M51" i="16"/>
  <c r="M30" i="16"/>
  <c r="M31" i="16"/>
  <c r="M32" i="16"/>
  <c r="M33" i="16"/>
  <c r="M34" i="16"/>
  <c r="M35" i="16"/>
  <c r="M42" i="16"/>
  <c r="M29" i="16"/>
  <c r="M17" i="16"/>
  <c r="M18" i="16"/>
  <c r="M19" i="16"/>
  <c r="M20" i="16"/>
  <c r="M21" i="16"/>
  <c r="M22" i="16"/>
  <c r="M16" i="16"/>
  <c r="M8" i="16"/>
  <c r="M5" i="16"/>
  <c r="M9" i="16"/>
  <c r="M4" i="16"/>
  <c r="M6" i="16"/>
  <c r="M10" i="16"/>
  <c r="M7" i="16"/>
  <c r="O43" i="14"/>
  <c r="O44" i="14"/>
  <c r="O45" i="14"/>
  <c r="O46" i="14"/>
  <c r="O47" i="14"/>
  <c r="O48" i="14"/>
  <c r="O49" i="14"/>
  <c r="O50" i="14"/>
  <c r="O51" i="14"/>
  <c r="O42" i="14"/>
  <c r="O30" i="14"/>
  <c r="O32" i="14"/>
  <c r="O34" i="14"/>
  <c r="O29" i="14"/>
  <c r="O31" i="14"/>
  <c r="O33" i="14"/>
  <c r="O35" i="14"/>
  <c r="O18" i="14"/>
  <c r="O22" i="14"/>
  <c r="O16" i="14"/>
  <c r="O19" i="14"/>
  <c r="O20" i="14"/>
  <c r="O17" i="14"/>
  <c r="O21" i="14"/>
  <c r="O5" i="14"/>
  <c r="O6" i="14"/>
  <c r="O7" i="14"/>
  <c r="O8" i="14"/>
  <c r="O9" i="14"/>
  <c r="O10" i="14"/>
  <c r="O4" i="14"/>
  <c r="Q43" i="18"/>
  <c r="Q44" i="18"/>
  <c r="Q45" i="18"/>
  <c r="Q46" i="18"/>
  <c r="Q47" i="18"/>
  <c r="Q48" i="18"/>
  <c r="Q49" i="18"/>
  <c r="Q50" i="18"/>
  <c r="Q51" i="18"/>
  <c r="Q42" i="18"/>
  <c r="Q30" i="18"/>
  <c r="Q31" i="18"/>
  <c r="Q32" i="18"/>
  <c r="Q34" i="18"/>
  <c r="Q29" i="18"/>
  <c r="Q33" i="18"/>
  <c r="Q35" i="18"/>
  <c r="Q16" i="18"/>
  <c r="Q17" i="18"/>
  <c r="Q19" i="18"/>
  <c r="Q21" i="18"/>
  <c r="Q18" i="18"/>
  <c r="Q20" i="18"/>
  <c r="Q22" i="18"/>
  <c r="Q7" i="18"/>
  <c r="Q8" i="18"/>
  <c r="Q5" i="18"/>
  <c r="Q9" i="18"/>
  <c r="Q6" i="18"/>
  <c r="Q10" i="18"/>
  <c r="Q4" i="18"/>
  <c r="Y43" i="21"/>
  <c r="Y44" i="21"/>
  <c r="Y45" i="21"/>
  <c r="Y46" i="21"/>
  <c r="Y47" i="21"/>
  <c r="Y48" i="21"/>
  <c r="Y49" i="21"/>
  <c r="Y50" i="21"/>
  <c r="Y51" i="21"/>
  <c r="Y42" i="21"/>
  <c r="Y30" i="21"/>
  <c r="Y31" i="21"/>
  <c r="Y32" i="21"/>
  <c r="Y33" i="21"/>
  <c r="Y34" i="21"/>
  <c r="Y35" i="21"/>
  <c r="Y29" i="21"/>
  <c r="Y17" i="21"/>
  <c r="Y19" i="21"/>
  <c r="Y21" i="21"/>
  <c r="Y22" i="21"/>
  <c r="Y16" i="21"/>
  <c r="Y18" i="21"/>
  <c r="Y20" i="21"/>
  <c r="Y5" i="21"/>
  <c r="Y6" i="21"/>
  <c r="Y7" i="21"/>
  <c r="Y8" i="21"/>
  <c r="Y9" i="21"/>
  <c r="Y10" i="21"/>
  <c r="Y4" i="21"/>
  <c r="R43" i="14"/>
  <c r="R44" i="14"/>
  <c r="R47" i="14"/>
  <c r="R49" i="14"/>
  <c r="R51" i="14"/>
  <c r="R42" i="14"/>
  <c r="R48" i="14"/>
  <c r="R45" i="14"/>
  <c r="R46" i="14"/>
  <c r="R29" i="14"/>
  <c r="R30" i="14"/>
  <c r="R32" i="14"/>
  <c r="R34" i="14"/>
  <c r="R50" i="14"/>
  <c r="R31" i="14"/>
  <c r="R16" i="14"/>
  <c r="R33" i="14"/>
  <c r="R35" i="14"/>
  <c r="R17" i="14"/>
  <c r="R18" i="14"/>
  <c r="R19" i="14"/>
  <c r="R20" i="14"/>
  <c r="R21" i="14"/>
  <c r="R22" i="14"/>
  <c r="R5" i="14"/>
  <c r="R6" i="14"/>
  <c r="R7" i="14"/>
  <c r="R8" i="14"/>
  <c r="R9" i="14"/>
  <c r="R10" i="14"/>
  <c r="R4" i="14"/>
  <c r="H43" i="16"/>
  <c r="H45" i="16"/>
  <c r="H47" i="16"/>
  <c r="H49" i="16"/>
  <c r="H51" i="16"/>
  <c r="H44" i="16"/>
  <c r="H48" i="16"/>
  <c r="H46" i="16"/>
  <c r="H50" i="16"/>
  <c r="H42" i="16"/>
  <c r="H30" i="16"/>
  <c r="H31" i="16"/>
  <c r="H32" i="16"/>
  <c r="H33" i="16"/>
  <c r="H34" i="16"/>
  <c r="H35" i="16"/>
  <c r="H29" i="16"/>
  <c r="H17" i="16"/>
  <c r="H18" i="16"/>
  <c r="H19" i="16"/>
  <c r="H20" i="16"/>
  <c r="H21" i="16"/>
  <c r="H22" i="16"/>
  <c r="H16" i="16"/>
  <c r="H5" i="16"/>
  <c r="H6" i="16"/>
  <c r="H7" i="16"/>
  <c r="H8" i="16"/>
  <c r="H9" i="16"/>
  <c r="H10" i="16"/>
  <c r="H4" i="16"/>
  <c r="I43" i="12"/>
  <c r="I44" i="12"/>
  <c r="I45" i="12"/>
  <c r="I46" i="12"/>
  <c r="I47" i="12"/>
  <c r="I48" i="12"/>
  <c r="I49" i="12"/>
  <c r="I50" i="12"/>
  <c r="I51" i="12"/>
  <c r="I42" i="12"/>
  <c r="I30" i="12"/>
  <c r="I31" i="12"/>
  <c r="I32" i="12"/>
  <c r="I33" i="12"/>
  <c r="I34" i="12"/>
  <c r="I35" i="12"/>
  <c r="I17" i="12"/>
  <c r="I18" i="12"/>
  <c r="I19" i="12"/>
  <c r="I20" i="12"/>
  <c r="I21" i="12"/>
  <c r="I22" i="12"/>
  <c r="I29" i="12"/>
  <c r="I16" i="12"/>
  <c r="I7" i="12"/>
  <c r="I8" i="12"/>
  <c r="I5" i="12"/>
  <c r="I9" i="12"/>
  <c r="I4" i="12"/>
  <c r="I6" i="12"/>
  <c r="I10" i="12"/>
  <c r="Q43" i="12"/>
  <c r="Q44" i="12"/>
  <c r="Q45" i="12"/>
  <c r="Q46" i="12"/>
  <c r="Q47" i="12"/>
  <c r="Q48" i="12"/>
  <c r="Q49" i="12"/>
  <c r="Q50" i="12"/>
  <c r="Q51" i="12"/>
  <c r="Q42" i="12"/>
  <c r="Q30" i="12"/>
  <c r="Q31" i="12"/>
  <c r="Q32" i="12"/>
  <c r="Q33" i="12"/>
  <c r="Q34" i="12"/>
  <c r="Q35" i="12"/>
  <c r="Q17" i="12"/>
  <c r="Q18" i="12"/>
  <c r="Q19" i="12"/>
  <c r="Q20" i="12"/>
  <c r="Q21" i="12"/>
  <c r="Q22" i="12"/>
  <c r="Q29" i="12"/>
  <c r="Q16" i="12"/>
  <c r="Q5" i="12"/>
  <c r="Q9" i="12"/>
  <c r="Q6" i="12"/>
  <c r="Q10" i="12"/>
  <c r="Q7" i="12"/>
  <c r="Q4" i="12"/>
  <c r="Q8" i="12"/>
  <c r="Y43" i="12"/>
  <c r="Y44" i="12"/>
  <c r="Y45" i="12"/>
  <c r="Y46" i="12"/>
  <c r="Y47" i="12"/>
  <c r="Y48" i="12"/>
  <c r="Y49" i="12"/>
  <c r="Y50" i="12"/>
  <c r="Y51" i="12"/>
  <c r="Y42" i="12"/>
  <c r="Y30" i="12"/>
  <c r="Y31" i="12"/>
  <c r="Y32" i="12"/>
  <c r="Y33" i="12"/>
  <c r="Y34" i="12"/>
  <c r="Y35" i="12"/>
  <c r="Y17" i="12"/>
  <c r="Y18" i="12"/>
  <c r="Y19" i="12"/>
  <c r="Y20" i="12"/>
  <c r="Y21" i="12"/>
  <c r="Y22" i="12"/>
  <c r="Y29" i="12"/>
  <c r="Y16" i="12"/>
  <c r="Y7" i="12"/>
  <c r="Y8" i="12"/>
  <c r="Y5" i="12"/>
  <c r="Y9" i="12"/>
  <c r="Y4" i="12"/>
  <c r="Y6" i="12"/>
  <c r="Y10" i="12"/>
  <c r="M43" i="15"/>
  <c r="M44" i="15"/>
  <c r="M45" i="15"/>
  <c r="M46" i="15"/>
  <c r="M47" i="15"/>
  <c r="M48" i="15"/>
  <c r="M49" i="15"/>
  <c r="M50" i="15"/>
  <c r="M51" i="15"/>
  <c r="M42" i="15"/>
  <c r="M30" i="15"/>
  <c r="M31" i="15"/>
  <c r="M32" i="15"/>
  <c r="M33" i="15"/>
  <c r="M34" i="15"/>
  <c r="M35" i="15"/>
  <c r="M17" i="15"/>
  <c r="M18" i="15"/>
  <c r="M19" i="15"/>
  <c r="M20" i="15"/>
  <c r="M21" i="15"/>
  <c r="M22" i="15"/>
  <c r="M29" i="15"/>
  <c r="M16" i="15"/>
  <c r="M6" i="15"/>
  <c r="M10" i="15"/>
  <c r="M4" i="15"/>
  <c r="M7" i="15"/>
  <c r="M8" i="15"/>
  <c r="M5" i="15"/>
  <c r="M9" i="15"/>
  <c r="Q43" i="14"/>
  <c r="Q44" i="14"/>
  <c r="Q45" i="14"/>
  <c r="Q46" i="14"/>
  <c r="Q47" i="14"/>
  <c r="Q48" i="14"/>
  <c r="Q49" i="14"/>
  <c r="Q50" i="14"/>
  <c r="Q51" i="14"/>
  <c r="Q42" i="14"/>
  <c r="Q30" i="14"/>
  <c r="Q31" i="14"/>
  <c r="Q32" i="14"/>
  <c r="Q33" i="14"/>
  <c r="Q34" i="14"/>
  <c r="Q35" i="14"/>
  <c r="Q29" i="14"/>
  <c r="Q16" i="14"/>
  <c r="Q17" i="14"/>
  <c r="Q18" i="14"/>
  <c r="Q19" i="14"/>
  <c r="Q20" i="14"/>
  <c r="Q21" i="14"/>
  <c r="Q22" i="14"/>
  <c r="Q7" i="14"/>
  <c r="Q8" i="14"/>
  <c r="Q5" i="14"/>
  <c r="Q9" i="14"/>
  <c r="Q6" i="14"/>
  <c r="Q10" i="14"/>
  <c r="Q4" i="14"/>
  <c r="J43" i="16"/>
  <c r="J45" i="16"/>
  <c r="J47" i="16"/>
  <c r="J49" i="16"/>
  <c r="J51" i="16"/>
  <c r="J44" i="16"/>
  <c r="J48" i="16"/>
  <c r="J46" i="16"/>
  <c r="J42" i="16"/>
  <c r="J50" i="16"/>
  <c r="J30" i="16"/>
  <c r="J32" i="16"/>
  <c r="J34" i="16"/>
  <c r="J29" i="16"/>
  <c r="J31" i="16"/>
  <c r="J33" i="16"/>
  <c r="J17" i="16"/>
  <c r="J18" i="16"/>
  <c r="J19" i="16"/>
  <c r="J20" i="16"/>
  <c r="J21" i="16"/>
  <c r="J22" i="16"/>
  <c r="J35" i="16"/>
  <c r="J16" i="16"/>
  <c r="J5" i="16"/>
  <c r="J6" i="16"/>
  <c r="J7" i="16"/>
  <c r="J8" i="16"/>
  <c r="J9" i="16"/>
  <c r="J10" i="16"/>
  <c r="J4" i="16"/>
  <c r="J43" i="19"/>
  <c r="J45" i="19"/>
  <c r="J42" i="19"/>
  <c r="J44" i="19"/>
  <c r="J46" i="19"/>
  <c r="J47" i="19"/>
  <c r="J48" i="19"/>
  <c r="J49" i="19"/>
  <c r="J50" i="19"/>
  <c r="J51" i="19"/>
  <c r="J30" i="19"/>
  <c r="J31" i="19"/>
  <c r="J32" i="19"/>
  <c r="J33" i="19"/>
  <c r="J34" i="19"/>
  <c r="J35" i="19"/>
  <c r="J17" i="19"/>
  <c r="J18" i="19"/>
  <c r="J19" i="19"/>
  <c r="J20" i="19"/>
  <c r="J21" i="19"/>
  <c r="J22" i="19"/>
  <c r="J29" i="19"/>
  <c r="J16" i="19"/>
  <c r="J5" i="19"/>
  <c r="J6" i="19"/>
  <c r="J7" i="19"/>
  <c r="J8" i="19"/>
  <c r="J9" i="19"/>
  <c r="J10" i="19"/>
  <c r="J4" i="19"/>
  <c r="N44" i="21"/>
  <c r="N46" i="21"/>
  <c r="N48" i="21"/>
  <c r="N50" i="21"/>
  <c r="N43" i="21"/>
  <c r="N45" i="21"/>
  <c r="N47" i="21"/>
  <c r="N49" i="21"/>
  <c r="N51" i="21"/>
  <c r="N42" i="21"/>
  <c r="N30" i="21"/>
  <c r="N31" i="21"/>
  <c r="N32" i="21"/>
  <c r="N33" i="21"/>
  <c r="N34" i="21"/>
  <c r="N35" i="21"/>
  <c r="N29" i="21"/>
  <c r="N17" i="21"/>
  <c r="N18" i="21"/>
  <c r="N19" i="21"/>
  <c r="N20" i="21"/>
  <c r="N21" i="21"/>
  <c r="N22" i="21"/>
  <c r="N16" i="21"/>
  <c r="N5" i="21"/>
  <c r="N6" i="21"/>
  <c r="N7" i="21"/>
  <c r="N8" i="21"/>
  <c r="N9" i="21"/>
  <c r="N10" i="21"/>
  <c r="N4" i="21"/>
  <c r="R43" i="17"/>
  <c r="R47" i="17"/>
  <c r="R46" i="17"/>
  <c r="R49" i="17"/>
  <c r="R51" i="17"/>
  <c r="R45" i="17"/>
  <c r="R48" i="17"/>
  <c r="R50" i="17"/>
  <c r="R42" i="17"/>
  <c r="R44" i="17"/>
  <c r="R30" i="17"/>
  <c r="R32" i="17"/>
  <c r="R34" i="17"/>
  <c r="R31" i="17"/>
  <c r="R33" i="17"/>
  <c r="R29" i="17"/>
  <c r="R17" i="17"/>
  <c r="R18" i="17"/>
  <c r="R19" i="17"/>
  <c r="R20" i="17"/>
  <c r="R21" i="17"/>
  <c r="R22" i="17"/>
  <c r="R35" i="17"/>
  <c r="R16" i="17"/>
  <c r="R5" i="17"/>
  <c r="R6" i="17"/>
  <c r="R7" i="17"/>
  <c r="R8" i="17"/>
  <c r="R9" i="17"/>
  <c r="R10" i="17"/>
  <c r="R4" i="17"/>
  <c r="R43" i="21"/>
  <c r="R45" i="21"/>
  <c r="R47" i="21"/>
  <c r="R49" i="21"/>
  <c r="R51" i="21"/>
  <c r="R44" i="21"/>
  <c r="R46" i="21"/>
  <c r="R48" i="21"/>
  <c r="R50" i="21"/>
  <c r="R42" i="21"/>
  <c r="R30" i="21"/>
  <c r="R31" i="21"/>
  <c r="R32" i="21"/>
  <c r="R33" i="21"/>
  <c r="R34" i="21"/>
  <c r="R35" i="21"/>
  <c r="R29" i="21"/>
  <c r="R17" i="21"/>
  <c r="R18" i="21"/>
  <c r="R19" i="21"/>
  <c r="R20" i="21"/>
  <c r="R21" i="21"/>
  <c r="R22" i="21"/>
  <c r="R16" i="21"/>
  <c r="R5" i="21"/>
  <c r="R6" i="21"/>
  <c r="R7" i="21"/>
  <c r="R8" i="21"/>
  <c r="R9" i="21"/>
  <c r="R10" i="21"/>
  <c r="R4" i="21"/>
  <c r="V43" i="15"/>
  <c r="V45" i="15"/>
  <c r="V47" i="15"/>
  <c r="V49" i="15"/>
  <c r="V51" i="15"/>
  <c r="V46" i="15"/>
  <c r="V50" i="15"/>
  <c r="V42" i="15"/>
  <c r="V48" i="15"/>
  <c r="V31" i="15"/>
  <c r="V33" i="15"/>
  <c r="V35" i="15"/>
  <c r="V44" i="15"/>
  <c r="V30" i="15"/>
  <c r="V29" i="15"/>
  <c r="V32" i="15"/>
  <c r="V17" i="15"/>
  <c r="V18" i="15"/>
  <c r="V19" i="15"/>
  <c r="V20" i="15"/>
  <c r="V21" i="15"/>
  <c r="V22" i="15"/>
  <c r="V34" i="15"/>
  <c r="V16" i="15"/>
  <c r="V5" i="15"/>
  <c r="V6" i="15"/>
  <c r="V7" i="15"/>
  <c r="V8" i="15"/>
  <c r="V9" i="15"/>
  <c r="V10" i="15"/>
  <c r="V4" i="15"/>
  <c r="V44" i="16"/>
  <c r="V46" i="16"/>
  <c r="V48" i="16"/>
  <c r="V50" i="16"/>
  <c r="V45" i="16"/>
  <c r="V49" i="16"/>
  <c r="V42" i="16"/>
  <c r="V43" i="16"/>
  <c r="V47" i="16"/>
  <c r="V51" i="16"/>
  <c r="V31" i="16"/>
  <c r="V33" i="16"/>
  <c r="V35" i="16"/>
  <c r="V29" i="16"/>
  <c r="V30" i="16"/>
  <c r="V32" i="16"/>
  <c r="V34" i="16"/>
  <c r="V17" i="16"/>
  <c r="V18" i="16"/>
  <c r="V19" i="16"/>
  <c r="V20" i="16"/>
  <c r="V21" i="16"/>
  <c r="V22" i="16"/>
  <c r="V16" i="16"/>
  <c r="V5" i="16"/>
  <c r="V6" i="16"/>
  <c r="V7" i="16"/>
  <c r="V8" i="16"/>
  <c r="V9" i="16"/>
  <c r="V10" i="16"/>
  <c r="V4" i="16"/>
  <c r="V43" i="18"/>
  <c r="V45" i="18"/>
  <c r="V47" i="18"/>
  <c r="V49" i="18"/>
  <c r="V51" i="18"/>
  <c r="V42" i="18"/>
  <c r="V44" i="18"/>
  <c r="V46" i="18"/>
  <c r="V48" i="18"/>
  <c r="V50" i="18"/>
  <c r="V34" i="18"/>
  <c r="V29" i="18"/>
  <c r="V31" i="18"/>
  <c r="V33" i="18"/>
  <c r="V16" i="18"/>
  <c r="V30" i="18"/>
  <c r="V35" i="18"/>
  <c r="V17" i="18"/>
  <c r="V18" i="18"/>
  <c r="V19" i="18"/>
  <c r="V20" i="18"/>
  <c r="V21" i="18"/>
  <c r="V22" i="18"/>
  <c r="V32" i="18"/>
  <c r="V5" i="18"/>
  <c r="V6" i="18"/>
  <c r="V7" i="18"/>
  <c r="V8" i="18"/>
  <c r="V9" i="18"/>
  <c r="V10" i="18"/>
  <c r="V4" i="18"/>
  <c r="H44" i="17"/>
  <c r="H48" i="17"/>
  <c r="H49" i="17"/>
  <c r="H50" i="17"/>
  <c r="H51" i="17"/>
  <c r="H47" i="17"/>
  <c r="H43" i="17"/>
  <c r="H46" i="17"/>
  <c r="H30" i="17"/>
  <c r="H31" i="17"/>
  <c r="H32" i="17"/>
  <c r="H33" i="17"/>
  <c r="H34" i="17"/>
  <c r="H35" i="17"/>
  <c r="H42" i="17"/>
  <c r="H45" i="17"/>
  <c r="H17" i="17"/>
  <c r="H18" i="17"/>
  <c r="H19" i="17"/>
  <c r="H20" i="17"/>
  <c r="H21" i="17"/>
  <c r="H22" i="17"/>
  <c r="H29" i="17"/>
  <c r="H16" i="17"/>
  <c r="H5" i="17"/>
  <c r="H6" i="17"/>
  <c r="H7" i="17"/>
  <c r="H8" i="17"/>
  <c r="H9" i="17"/>
  <c r="H10" i="17"/>
  <c r="H4" i="17"/>
  <c r="P44" i="14"/>
  <c r="P47" i="14"/>
  <c r="P49" i="14"/>
  <c r="P51" i="14"/>
  <c r="P43" i="14"/>
  <c r="P45" i="14"/>
  <c r="P48" i="14"/>
  <c r="P42" i="14"/>
  <c r="P46" i="14"/>
  <c r="P50" i="14"/>
  <c r="P30" i="14"/>
  <c r="P31" i="14"/>
  <c r="P32" i="14"/>
  <c r="P33" i="14"/>
  <c r="P34" i="14"/>
  <c r="P35" i="14"/>
  <c r="P29" i="14"/>
  <c r="P17" i="14"/>
  <c r="P18" i="14"/>
  <c r="P19" i="14"/>
  <c r="P20" i="14"/>
  <c r="P21" i="14"/>
  <c r="P22" i="14"/>
  <c r="P16" i="14"/>
  <c r="P5" i="14"/>
  <c r="P6" i="14"/>
  <c r="P7" i="14"/>
  <c r="P8" i="14"/>
  <c r="P9" i="14"/>
  <c r="P10" i="14"/>
  <c r="P4" i="14"/>
  <c r="K43" i="16"/>
  <c r="K44" i="16"/>
  <c r="K45" i="16"/>
  <c r="K46" i="16"/>
  <c r="K47" i="16"/>
  <c r="K48" i="16"/>
  <c r="K49" i="16"/>
  <c r="K50" i="16"/>
  <c r="K51" i="16"/>
  <c r="K42" i="16"/>
  <c r="K31" i="16"/>
  <c r="K33" i="16"/>
  <c r="K35" i="16"/>
  <c r="K30" i="16"/>
  <c r="K32" i="16"/>
  <c r="K34" i="16"/>
  <c r="K29" i="16"/>
  <c r="K19" i="16"/>
  <c r="K20" i="16"/>
  <c r="K17" i="16"/>
  <c r="K21" i="16"/>
  <c r="K16" i="16"/>
  <c r="K18" i="16"/>
  <c r="K22" i="16"/>
  <c r="K5" i="16"/>
  <c r="K6" i="16"/>
  <c r="K7" i="16"/>
  <c r="K8" i="16"/>
  <c r="K9" i="16"/>
  <c r="K10" i="16"/>
  <c r="K4" i="16"/>
  <c r="K43" i="17"/>
  <c r="K46" i="17"/>
  <c r="K45" i="17"/>
  <c r="K44" i="17"/>
  <c r="K49" i="17"/>
  <c r="K51" i="17"/>
  <c r="K48" i="17"/>
  <c r="K50" i="17"/>
  <c r="K31" i="17"/>
  <c r="K33" i="17"/>
  <c r="K35" i="17"/>
  <c r="K42" i="17"/>
  <c r="K47" i="17"/>
  <c r="K30" i="17"/>
  <c r="K32" i="17"/>
  <c r="K34" i="17"/>
  <c r="K29" i="17"/>
  <c r="K17" i="17"/>
  <c r="K18" i="17"/>
  <c r="K20" i="17"/>
  <c r="K22" i="17"/>
  <c r="K19" i="17"/>
  <c r="K21" i="17"/>
  <c r="K16" i="17"/>
  <c r="K5" i="17"/>
  <c r="K6" i="17"/>
  <c r="K7" i="17"/>
  <c r="K8" i="17"/>
  <c r="K9" i="17"/>
  <c r="K10" i="17"/>
  <c r="K4" i="17"/>
  <c r="K43" i="20"/>
  <c r="K47" i="20"/>
  <c r="K42" i="20"/>
  <c r="K44" i="20"/>
  <c r="K48" i="20"/>
  <c r="K50" i="20"/>
  <c r="K45" i="20"/>
  <c r="K46" i="20"/>
  <c r="K49" i="20"/>
  <c r="K29" i="20"/>
  <c r="K32" i="20"/>
  <c r="K33" i="20"/>
  <c r="K51" i="20"/>
  <c r="K30" i="20"/>
  <c r="K34" i="20"/>
  <c r="K31" i="20"/>
  <c r="K35" i="20"/>
  <c r="K18" i="20"/>
  <c r="K20" i="20"/>
  <c r="K22" i="20"/>
  <c r="K17" i="20"/>
  <c r="K19" i="20"/>
  <c r="K21" i="20"/>
  <c r="K16" i="20"/>
  <c r="K5" i="20"/>
  <c r="K7" i="20"/>
  <c r="K9" i="20"/>
  <c r="K4" i="20"/>
  <c r="K6" i="20"/>
  <c r="K8" i="20"/>
  <c r="K10" i="20"/>
  <c r="K43" i="21"/>
  <c r="K45" i="21"/>
  <c r="K47" i="21"/>
  <c r="K49" i="21"/>
  <c r="K51" i="21"/>
  <c r="K42" i="21"/>
  <c r="K44" i="21"/>
  <c r="K46" i="21"/>
  <c r="K48" i="21"/>
  <c r="K30" i="21"/>
  <c r="K34" i="21"/>
  <c r="K31" i="21"/>
  <c r="K35" i="21"/>
  <c r="K32" i="21"/>
  <c r="K29" i="21"/>
  <c r="K50" i="21"/>
  <c r="K33" i="21"/>
  <c r="K18" i="21"/>
  <c r="K20" i="21"/>
  <c r="K22" i="21"/>
  <c r="K17" i="21"/>
  <c r="K19" i="21"/>
  <c r="K21" i="21"/>
  <c r="K16" i="21"/>
  <c r="K6" i="21"/>
  <c r="K5" i="21"/>
  <c r="K7" i="21"/>
  <c r="K8" i="21"/>
  <c r="K9" i="21"/>
  <c r="K10" i="21"/>
  <c r="K4" i="21"/>
  <c r="O45" i="17"/>
  <c r="O44" i="17"/>
  <c r="O47" i="17"/>
  <c r="O46" i="17"/>
  <c r="O48" i="17"/>
  <c r="O50" i="17"/>
  <c r="O43" i="17"/>
  <c r="O49" i="17"/>
  <c r="O51" i="17"/>
  <c r="O30" i="17"/>
  <c r="O32" i="17"/>
  <c r="O34" i="17"/>
  <c r="O31" i="17"/>
  <c r="O33" i="17"/>
  <c r="O35" i="17"/>
  <c r="O29" i="17"/>
  <c r="O42" i="17"/>
  <c r="O19" i="17"/>
  <c r="O21" i="17"/>
  <c r="O17" i="17"/>
  <c r="O18" i="17"/>
  <c r="O20" i="17"/>
  <c r="O22" i="17"/>
  <c r="O16" i="17"/>
  <c r="O5" i="17"/>
  <c r="O6" i="17"/>
  <c r="O7" i="17"/>
  <c r="O8" i="17"/>
  <c r="O9" i="17"/>
  <c r="O10" i="17"/>
  <c r="O4" i="17"/>
  <c r="O44" i="19"/>
  <c r="O42" i="19"/>
  <c r="O47" i="19"/>
  <c r="O51" i="19"/>
  <c r="O48" i="19"/>
  <c r="O43" i="19"/>
  <c r="O49" i="19"/>
  <c r="O45" i="19"/>
  <c r="O46" i="19"/>
  <c r="O50" i="19"/>
  <c r="O33" i="19"/>
  <c r="O30" i="19"/>
  <c r="O34" i="19"/>
  <c r="O29" i="19"/>
  <c r="O31" i="19"/>
  <c r="O35" i="19"/>
  <c r="O32" i="19"/>
  <c r="O17" i="19"/>
  <c r="O19" i="19"/>
  <c r="O21" i="19"/>
  <c r="O16" i="19"/>
  <c r="O18" i="19"/>
  <c r="O20" i="19"/>
  <c r="O22" i="19"/>
  <c r="O5" i="19"/>
  <c r="O6" i="19"/>
  <c r="O7" i="19"/>
  <c r="O8" i="19"/>
  <c r="O9" i="19"/>
  <c r="O10" i="19"/>
  <c r="O4" i="19"/>
  <c r="S44" i="17"/>
  <c r="S43" i="17"/>
  <c r="S47" i="17"/>
  <c r="S49" i="17"/>
  <c r="S51" i="17"/>
  <c r="S46" i="17"/>
  <c r="S45" i="17"/>
  <c r="S48" i="17"/>
  <c r="S50" i="17"/>
  <c r="S31" i="17"/>
  <c r="S33" i="17"/>
  <c r="S35" i="17"/>
  <c r="S42" i="17"/>
  <c r="S30" i="17"/>
  <c r="S32" i="17"/>
  <c r="S34" i="17"/>
  <c r="S29" i="17"/>
  <c r="S18" i="17"/>
  <c r="S20" i="17"/>
  <c r="S22" i="17"/>
  <c r="S16" i="17"/>
  <c r="S17" i="17"/>
  <c r="S19" i="17"/>
  <c r="S21" i="17"/>
  <c r="S5" i="17"/>
  <c r="S6" i="17"/>
  <c r="S7" i="17"/>
  <c r="S8" i="17"/>
  <c r="S9" i="17"/>
  <c r="S10" i="17"/>
  <c r="S4" i="17"/>
  <c r="S43" i="19"/>
  <c r="S45" i="19"/>
  <c r="S42" i="19"/>
  <c r="S46" i="19"/>
  <c r="S50" i="19"/>
  <c r="S44" i="19"/>
  <c r="S47" i="19"/>
  <c r="S51" i="19"/>
  <c r="S48" i="19"/>
  <c r="S49" i="19"/>
  <c r="S32" i="19"/>
  <c r="S33" i="19"/>
  <c r="S29" i="19"/>
  <c r="S30" i="19"/>
  <c r="S34" i="19"/>
  <c r="S31" i="19"/>
  <c r="S35" i="19"/>
  <c r="S18" i="19"/>
  <c r="S20" i="19"/>
  <c r="S22" i="19"/>
  <c r="S17" i="19"/>
  <c r="S19" i="19"/>
  <c r="S21" i="19"/>
  <c r="S16" i="19"/>
  <c r="S5" i="19"/>
  <c r="S6" i="19"/>
  <c r="S7" i="19"/>
  <c r="S8" i="19"/>
  <c r="S9" i="19"/>
  <c r="S10" i="19"/>
  <c r="S4" i="19"/>
  <c r="AA43" i="15"/>
  <c r="AA44" i="15"/>
  <c r="AA45" i="15"/>
  <c r="AA46" i="15"/>
  <c r="AA47" i="15"/>
  <c r="AA48" i="15"/>
  <c r="AA49" i="15"/>
  <c r="AA50" i="15"/>
  <c r="AA51" i="15"/>
  <c r="AA42" i="15"/>
  <c r="AA31" i="15"/>
  <c r="AA33" i="15"/>
  <c r="AA35" i="15"/>
  <c r="AA30" i="15"/>
  <c r="AA32" i="15"/>
  <c r="AA34" i="15"/>
  <c r="AA17" i="15"/>
  <c r="AA21" i="15"/>
  <c r="AA18" i="15"/>
  <c r="AA22" i="15"/>
  <c r="AA16" i="15"/>
  <c r="AA29" i="15"/>
  <c r="AA19" i="15"/>
  <c r="AA20" i="15"/>
  <c r="AA5" i="15"/>
  <c r="AA6" i="15"/>
  <c r="AA7" i="15"/>
  <c r="AA8" i="15"/>
  <c r="AA9" i="15"/>
  <c r="AA10" i="15"/>
  <c r="AA4" i="15"/>
  <c r="AA43" i="16"/>
  <c r="AA44" i="16"/>
  <c r="AA45" i="16"/>
  <c r="AA46" i="16"/>
  <c r="AA47" i="16"/>
  <c r="AA48" i="16"/>
  <c r="AA49" i="16"/>
  <c r="AA50" i="16"/>
  <c r="AA51" i="16"/>
  <c r="AA42" i="16"/>
  <c r="AA31" i="16"/>
  <c r="AA33" i="16"/>
  <c r="AA35" i="16"/>
  <c r="AA30" i="16"/>
  <c r="AA32" i="16"/>
  <c r="AA34" i="16"/>
  <c r="AA29" i="16"/>
  <c r="AA19" i="16"/>
  <c r="AA20" i="16"/>
  <c r="AA17" i="16"/>
  <c r="AA21" i="16"/>
  <c r="AA18" i="16"/>
  <c r="AA22" i="16"/>
  <c r="AA16" i="16"/>
  <c r="AA5" i="16"/>
  <c r="AA6" i="16"/>
  <c r="AA7" i="16"/>
  <c r="AA8" i="16"/>
  <c r="AA9" i="16"/>
  <c r="AA10" i="16"/>
  <c r="AA4" i="16"/>
  <c r="AA43" i="19"/>
  <c r="AA42" i="19"/>
  <c r="AA48" i="19"/>
  <c r="AA45" i="19"/>
  <c r="AA49" i="19"/>
  <c r="AA44" i="19"/>
  <c r="AA46" i="19"/>
  <c r="AA50" i="19"/>
  <c r="AA51" i="19"/>
  <c r="AA30" i="19"/>
  <c r="AA34" i="19"/>
  <c r="AA47" i="19"/>
  <c r="AA31" i="19"/>
  <c r="AA35" i="19"/>
  <c r="AA29" i="19"/>
  <c r="AA32" i="19"/>
  <c r="AA33" i="19"/>
  <c r="AA18" i="19"/>
  <c r="AA20" i="19"/>
  <c r="AA22" i="19"/>
  <c r="AA17" i="19"/>
  <c r="AA19" i="19"/>
  <c r="AA21" i="19"/>
  <c r="AA5" i="19"/>
  <c r="AA6" i="19"/>
  <c r="AA7" i="19"/>
  <c r="AA8" i="19"/>
  <c r="AA9" i="19"/>
  <c r="AA10" i="19"/>
  <c r="AA16" i="19"/>
  <c r="AA4" i="19"/>
  <c r="L43" i="15"/>
  <c r="L45" i="15"/>
  <c r="L47" i="15"/>
  <c r="L49" i="15"/>
  <c r="L51" i="15"/>
  <c r="L44" i="15"/>
  <c r="L48" i="15"/>
  <c r="L42" i="15"/>
  <c r="L46" i="15"/>
  <c r="L50" i="15"/>
  <c r="L30" i="15"/>
  <c r="L31" i="15"/>
  <c r="L32" i="15"/>
  <c r="L33" i="15"/>
  <c r="L34" i="15"/>
  <c r="L35" i="15"/>
  <c r="L17" i="15"/>
  <c r="L18" i="15"/>
  <c r="L19" i="15"/>
  <c r="L20" i="15"/>
  <c r="L21" i="15"/>
  <c r="L22" i="15"/>
  <c r="L29" i="15"/>
  <c r="L16" i="15"/>
  <c r="L5" i="15"/>
  <c r="L6" i="15"/>
  <c r="L7" i="15"/>
  <c r="L8" i="15"/>
  <c r="L9" i="15"/>
  <c r="L10" i="15"/>
  <c r="L4" i="15"/>
  <c r="L43" i="19"/>
  <c r="L44" i="19"/>
  <c r="L45" i="19"/>
  <c r="L46" i="19"/>
  <c r="L47" i="19"/>
  <c r="L48" i="19"/>
  <c r="L49" i="19"/>
  <c r="L50" i="19"/>
  <c r="L51" i="19"/>
  <c r="L42" i="19"/>
  <c r="L30" i="19"/>
  <c r="L31" i="19"/>
  <c r="L32" i="19"/>
  <c r="L33" i="19"/>
  <c r="L34" i="19"/>
  <c r="L35" i="19"/>
  <c r="L17" i="19"/>
  <c r="L18" i="19"/>
  <c r="L19" i="19"/>
  <c r="L20" i="19"/>
  <c r="L21" i="19"/>
  <c r="L22" i="19"/>
  <c r="L29" i="19"/>
  <c r="L16" i="19"/>
  <c r="L5" i="19"/>
  <c r="L6" i="19"/>
  <c r="L7" i="19"/>
  <c r="L8" i="19"/>
  <c r="L9" i="19"/>
  <c r="L10" i="19"/>
  <c r="L4" i="19"/>
  <c r="L43" i="21"/>
  <c r="L44" i="21"/>
  <c r="L45" i="21"/>
  <c r="L46" i="21"/>
  <c r="L47" i="21"/>
  <c r="L48" i="21"/>
  <c r="L49" i="21"/>
  <c r="L50" i="21"/>
  <c r="L51" i="21"/>
  <c r="L30" i="21"/>
  <c r="L31" i="21"/>
  <c r="L32" i="21"/>
  <c r="L33" i="21"/>
  <c r="L34" i="21"/>
  <c r="L35" i="21"/>
  <c r="L29" i="21"/>
  <c r="L17" i="21"/>
  <c r="L18" i="21"/>
  <c r="L19" i="21"/>
  <c r="L20" i="21"/>
  <c r="L21" i="21"/>
  <c r="L22" i="21"/>
  <c r="L42" i="21"/>
  <c r="L16" i="21"/>
  <c r="L6" i="21"/>
  <c r="L5" i="21"/>
  <c r="L4" i="21"/>
  <c r="L7" i="21"/>
  <c r="L8" i="21"/>
  <c r="L9" i="21"/>
  <c r="L10" i="21"/>
  <c r="T43" i="19"/>
  <c r="T44" i="19"/>
  <c r="T45" i="19"/>
  <c r="T46" i="19"/>
  <c r="T47" i="19"/>
  <c r="T48" i="19"/>
  <c r="T49" i="19"/>
  <c r="T50" i="19"/>
  <c r="T51" i="19"/>
  <c r="T42" i="19"/>
  <c r="T30" i="19"/>
  <c r="T31" i="19"/>
  <c r="T32" i="19"/>
  <c r="T33" i="19"/>
  <c r="T34" i="19"/>
  <c r="T35" i="19"/>
  <c r="T17" i="19"/>
  <c r="T18" i="19"/>
  <c r="T19" i="19"/>
  <c r="T20" i="19"/>
  <c r="T21" i="19"/>
  <c r="T22" i="19"/>
  <c r="T29" i="19"/>
  <c r="T16" i="19"/>
  <c r="T5" i="19"/>
  <c r="T6" i="19"/>
  <c r="T7" i="19"/>
  <c r="T8" i="19"/>
  <c r="T9" i="19"/>
  <c r="T10" i="19"/>
  <c r="T4" i="19"/>
  <c r="X43" i="19"/>
  <c r="X44" i="19"/>
  <c r="X45" i="19"/>
  <c r="X46" i="19"/>
  <c r="X47" i="19"/>
  <c r="X48" i="19"/>
  <c r="X49" i="19"/>
  <c r="X50" i="19"/>
  <c r="X51" i="19"/>
  <c r="X42" i="19"/>
  <c r="X30" i="19"/>
  <c r="X31" i="19"/>
  <c r="X32" i="19"/>
  <c r="X33" i="19"/>
  <c r="X34" i="19"/>
  <c r="X35" i="19"/>
  <c r="X17" i="19"/>
  <c r="X18" i="19"/>
  <c r="X19" i="19"/>
  <c r="X20" i="19"/>
  <c r="X21" i="19"/>
  <c r="X22" i="19"/>
  <c r="X29" i="19"/>
  <c r="X16" i="19"/>
  <c r="X5" i="19"/>
  <c r="X6" i="19"/>
  <c r="X7" i="19"/>
  <c r="X8" i="19"/>
  <c r="X9" i="19"/>
  <c r="X10" i="19"/>
  <c r="X4" i="19"/>
  <c r="H43" i="19"/>
  <c r="H44" i="19"/>
  <c r="H45" i="19"/>
  <c r="H46" i="19"/>
  <c r="H47" i="19"/>
  <c r="H48" i="19"/>
  <c r="H49" i="19"/>
  <c r="H50" i="19"/>
  <c r="H51" i="19"/>
  <c r="H42" i="19"/>
  <c r="H30" i="19"/>
  <c r="H31" i="19"/>
  <c r="H32" i="19"/>
  <c r="H33" i="19"/>
  <c r="H34" i="19"/>
  <c r="H35" i="19"/>
  <c r="H29" i="19"/>
  <c r="H17" i="19"/>
  <c r="H18" i="19"/>
  <c r="H19" i="19"/>
  <c r="H20" i="19"/>
  <c r="H21" i="19"/>
  <c r="H22" i="19"/>
  <c r="H16" i="19"/>
  <c r="H5" i="19"/>
  <c r="H6" i="19"/>
  <c r="H7" i="19"/>
  <c r="H8" i="19"/>
  <c r="H9" i="19"/>
  <c r="H10" i="19"/>
  <c r="H4" i="19"/>
  <c r="H43" i="20"/>
  <c r="H44" i="20"/>
  <c r="H45" i="20"/>
  <c r="H46" i="20"/>
  <c r="H47" i="20"/>
  <c r="H48" i="20"/>
  <c r="H49" i="20"/>
  <c r="H50" i="20"/>
  <c r="H51" i="20"/>
  <c r="H42" i="20"/>
  <c r="H30" i="20"/>
  <c r="H31" i="20"/>
  <c r="H32" i="20"/>
  <c r="H33" i="20"/>
  <c r="H34" i="20"/>
  <c r="H35" i="20"/>
  <c r="H29" i="20"/>
  <c r="H17" i="20"/>
  <c r="H18" i="20"/>
  <c r="H19" i="20"/>
  <c r="H20" i="20"/>
  <c r="H21" i="20"/>
  <c r="H22" i="20"/>
  <c r="H16" i="20"/>
  <c r="H5" i="20"/>
  <c r="H6" i="20"/>
  <c r="H7" i="20"/>
  <c r="H8" i="20"/>
  <c r="H9" i="20"/>
  <c r="H10" i="20"/>
  <c r="H4" i="20"/>
  <c r="M43" i="18"/>
  <c r="M44" i="18"/>
  <c r="M45" i="18"/>
  <c r="M46" i="18"/>
  <c r="M47" i="18"/>
  <c r="M48" i="18"/>
  <c r="M49" i="18"/>
  <c r="M50" i="18"/>
  <c r="M51" i="18"/>
  <c r="M42" i="18"/>
  <c r="M30" i="18"/>
  <c r="M31" i="18"/>
  <c r="M32" i="18"/>
  <c r="M35" i="18"/>
  <c r="M29" i="18"/>
  <c r="M34" i="18"/>
  <c r="M33" i="18"/>
  <c r="M16" i="18"/>
  <c r="M18" i="18"/>
  <c r="M20" i="18"/>
  <c r="M22" i="18"/>
  <c r="M17" i="18"/>
  <c r="M19" i="18"/>
  <c r="M21" i="18"/>
  <c r="M8" i="18"/>
  <c r="M5" i="18"/>
  <c r="M9" i="18"/>
  <c r="M6" i="18"/>
  <c r="M10" i="18"/>
  <c r="M7" i="18"/>
  <c r="M4" i="18"/>
  <c r="U43" i="18"/>
  <c r="U44" i="18"/>
  <c r="U45" i="18"/>
  <c r="U46" i="18"/>
  <c r="U47" i="18"/>
  <c r="U48" i="18"/>
  <c r="U49" i="18"/>
  <c r="U50" i="18"/>
  <c r="U51" i="18"/>
  <c r="U42" i="18"/>
  <c r="U30" i="18"/>
  <c r="U31" i="18"/>
  <c r="U32" i="18"/>
  <c r="U33" i="18"/>
  <c r="U29" i="18"/>
  <c r="U35" i="18"/>
  <c r="U16" i="18"/>
  <c r="U34" i="18"/>
  <c r="U18" i="18"/>
  <c r="U20" i="18"/>
  <c r="U22" i="18"/>
  <c r="U17" i="18"/>
  <c r="U19" i="18"/>
  <c r="U21" i="18"/>
  <c r="U6" i="18"/>
  <c r="U10" i="18"/>
  <c r="U7" i="18"/>
  <c r="U8" i="18"/>
  <c r="U5" i="18"/>
  <c r="U9" i="18"/>
  <c r="U4" i="18"/>
  <c r="U43" i="19"/>
  <c r="U44" i="19"/>
  <c r="U45" i="19"/>
  <c r="U46" i="19"/>
  <c r="U47" i="19"/>
  <c r="U48" i="19"/>
  <c r="U49" i="19"/>
  <c r="U50" i="19"/>
  <c r="U51" i="19"/>
  <c r="U42" i="19"/>
  <c r="U30" i="19"/>
  <c r="U31" i="19"/>
  <c r="U32" i="19"/>
  <c r="U33" i="19"/>
  <c r="U34" i="19"/>
  <c r="U35" i="19"/>
  <c r="U29" i="19"/>
  <c r="U16" i="19"/>
  <c r="U18" i="19"/>
  <c r="U20" i="19"/>
  <c r="U22" i="19"/>
  <c r="U17" i="19"/>
  <c r="U19" i="19"/>
  <c r="U21" i="19"/>
  <c r="U8" i="19"/>
  <c r="U4" i="19"/>
  <c r="U5" i="19"/>
  <c r="U9" i="19"/>
  <c r="U6" i="19"/>
  <c r="U10" i="19"/>
  <c r="U7" i="19"/>
  <c r="U43" i="21"/>
  <c r="U44" i="21"/>
  <c r="U45" i="21"/>
  <c r="U46" i="21"/>
  <c r="U47" i="21"/>
  <c r="U48" i="21"/>
  <c r="U49" i="21"/>
  <c r="U50" i="21"/>
  <c r="U51" i="21"/>
  <c r="U42" i="21"/>
  <c r="U30" i="21"/>
  <c r="U31" i="21"/>
  <c r="U32" i="21"/>
  <c r="U33" i="21"/>
  <c r="U34" i="21"/>
  <c r="U35" i="21"/>
  <c r="U29" i="21"/>
  <c r="U18" i="21"/>
  <c r="U20" i="21"/>
  <c r="U16" i="21"/>
  <c r="U17" i="21"/>
  <c r="U19" i="21"/>
  <c r="U21" i="21"/>
  <c r="U22" i="21"/>
  <c r="U6" i="21"/>
  <c r="U7" i="21"/>
  <c r="U8" i="21"/>
  <c r="U9" i="21"/>
  <c r="U10" i="21"/>
  <c r="U5" i="21"/>
  <c r="U4" i="21"/>
  <c r="K43" i="14"/>
  <c r="K44" i="14"/>
  <c r="K45" i="14"/>
  <c r="K46" i="14"/>
  <c r="K47" i="14"/>
  <c r="K48" i="14"/>
  <c r="K49" i="14"/>
  <c r="K50" i="14"/>
  <c r="K51" i="14"/>
  <c r="K42" i="14"/>
  <c r="K31" i="14"/>
  <c r="K33" i="14"/>
  <c r="K35" i="14"/>
  <c r="K29" i="14"/>
  <c r="K30" i="14"/>
  <c r="K32" i="14"/>
  <c r="K34" i="14"/>
  <c r="K19" i="14"/>
  <c r="K16" i="14"/>
  <c r="K20" i="14"/>
  <c r="K17" i="14"/>
  <c r="K21" i="14"/>
  <c r="K18" i="14"/>
  <c r="K22" i="14"/>
  <c r="K5" i="14"/>
  <c r="K6" i="14"/>
  <c r="K7" i="14"/>
  <c r="K8" i="14"/>
  <c r="K9" i="14"/>
  <c r="K10" i="14"/>
  <c r="K4" i="14"/>
  <c r="Q43" i="16"/>
  <c r="Q44" i="16"/>
  <c r="Q45" i="16"/>
  <c r="Q46" i="16"/>
  <c r="Q47" i="16"/>
  <c r="Q48" i="16"/>
  <c r="Q49" i="16"/>
  <c r="Q50" i="16"/>
  <c r="Q51" i="16"/>
  <c r="Q30" i="16"/>
  <c r="Q31" i="16"/>
  <c r="Q32" i="16"/>
  <c r="Q33" i="16"/>
  <c r="Q34" i="16"/>
  <c r="Q35" i="16"/>
  <c r="Q42" i="16"/>
  <c r="Q29" i="16"/>
  <c r="Q17" i="16"/>
  <c r="Q18" i="16"/>
  <c r="Q19" i="16"/>
  <c r="Q20" i="16"/>
  <c r="Q21" i="16"/>
  <c r="Q22" i="16"/>
  <c r="Q16" i="16"/>
  <c r="Q7" i="16"/>
  <c r="Q8" i="16"/>
  <c r="Q4" i="16"/>
  <c r="Q5" i="16"/>
  <c r="Q9" i="16"/>
  <c r="Q6" i="16"/>
  <c r="Q10" i="16"/>
  <c r="Q43" i="20"/>
  <c r="Q44" i="20"/>
  <c r="Q45" i="20"/>
  <c r="Q46" i="20"/>
  <c r="Q47" i="20"/>
  <c r="Q48" i="20"/>
  <c r="Q49" i="20"/>
  <c r="Q50" i="20"/>
  <c r="Q51" i="20"/>
  <c r="Q42" i="20"/>
  <c r="Q30" i="20"/>
  <c r="Q31" i="20"/>
  <c r="Q32" i="20"/>
  <c r="Q33" i="20"/>
  <c r="Q34" i="20"/>
  <c r="Q35" i="20"/>
  <c r="Q29" i="20"/>
  <c r="Q17" i="20"/>
  <c r="Q19" i="20"/>
  <c r="Q21" i="20"/>
  <c r="Q16" i="20"/>
  <c r="Q18" i="20"/>
  <c r="Q20" i="20"/>
  <c r="Q22" i="20"/>
  <c r="Q7" i="20"/>
  <c r="Q9" i="20"/>
  <c r="Q4" i="20"/>
  <c r="Q5" i="20"/>
  <c r="Q6" i="20"/>
  <c r="Q8" i="20"/>
  <c r="Q10" i="20"/>
  <c r="Y43" i="17"/>
  <c r="Y44" i="17"/>
  <c r="Y45" i="17"/>
  <c r="Y46" i="17"/>
  <c r="Y47" i="17"/>
  <c r="Y48" i="17"/>
  <c r="Y49" i="17"/>
  <c r="Y50" i="17"/>
  <c r="Y51" i="17"/>
  <c r="Y30" i="17"/>
  <c r="Y31" i="17"/>
  <c r="Y32" i="17"/>
  <c r="Y33" i="17"/>
  <c r="Y34" i="17"/>
  <c r="Y35" i="17"/>
  <c r="Y42" i="17"/>
  <c r="Y29" i="17"/>
  <c r="Y17" i="17"/>
  <c r="Y19" i="17"/>
  <c r="Y21" i="17"/>
  <c r="Y18" i="17"/>
  <c r="Y20" i="17"/>
  <c r="Y22" i="17"/>
  <c r="Y16" i="17"/>
  <c r="Y7" i="17"/>
  <c r="Y8" i="17"/>
  <c r="Y5" i="17"/>
  <c r="Y9" i="17"/>
  <c r="Y4" i="17"/>
  <c r="Y6" i="17"/>
  <c r="Y10" i="17"/>
  <c r="T43" i="18"/>
  <c r="T44" i="18"/>
  <c r="T45" i="18"/>
  <c r="T46" i="18"/>
  <c r="T47" i="18"/>
  <c r="T48" i="18"/>
  <c r="T49" i="18"/>
  <c r="T50" i="18"/>
  <c r="T51" i="18"/>
  <c r="T42" i="18"/>
  <c r="T30" i="18"/>
  <c r="T31" i="18"/>
  <c r="T32" i="18"/>
  <c r="T33" i="18"/>
  <c r="T34" i="18"/>
  <c r="T35" i="18"/>
  <c r="T29" i="18"/>
  <c r="T17" i="18"/>
  <c r="T18" i="18"/>
  <c r="T19" i="18"/>
  <c r="T20" i="18"/>
  <c r="T21" i="18"/>
  <c r="T22" i="18"/>
  <c r="T16" i="18"/>
  <c r="T5" i="18"/>
  <c r="T6" i="18"/>
  <c r="T7" i="18"/>
  <c r="T8" i="18"/>
  <c r="T9" i="18"/>
  <c r="T10" i="18"/>
  <c r="T4" i="18"/>
  <c r="J43" i="14"/>
  <c r="J44" i="14"/>
  <c r="J47" i="14"/>
  <c r="J49" i="14"/>
  <c r="J51" i="14"/>
  <c r="J42" i="14"/>
  <c r="J45" i="14"/>
  <c r="J46" i="14"/>
  <c r="J50" i="14"/>
  <c r="J48" i="14"/>
  <c r="J29" i="14"/>
  <c r="J30" i="14"/>
  <c r="J32" i="14"/>
  <c r="J34" i="14"/>
  <c r="J33" i="14"/>
  <c r="J35" i="14"/>
  <c r="J17" i="14"/>
  <c r="J18" i="14"/>
  <c r="J19" i="14"/>
  <c r="J20" i="14"/>
  <c r="J21" i="14"/>
  <c r="J22" i="14"/>
  <c r="J31" i="14"/>
  <c r="J16" i="14"/>
  <c r="J5" i="14"/>
  <c r="J6" i="14"/>
  <c r="J7" i="14"/>
  <c r="J8" i="14"/>
  <c r="J9" i="14"/>
  <c r="J10" i="14"/>
  <c r="J4" i="14"/>
  <c r="AA43" i="14"/>
  <c r="AA44" i="14"/>
  <c r="AA45" i="14"/>
  <c r="AA46" i="14"/>
  <c r="AA47" i="14"/>
  <c r="AA48" i="14"/>
  <c r="AA49" i="14"/>
  <c r="AA50" i="14"/>
  <c r="AA51" i="14"/>
  <c r="AA42" i="14"/>
  <c r="AA31" i="14"/>
  <c r="AA33" i="14"/>
  <c r="AA35" i="14"/>
  <c r="AA29" i="14"/>
  <c r="AA30" i="14"/>
  <c r="AA32" i="14"/>
  <c r="AA34" i="14"/>
  <c r="AA19" i="14"/>
  <c r="AA16" i="14"/>
  <c r="AA20" i="14"/>
  <c r="AA17" i="14"/>
  <c r="AA21" i="14"/>
  <c r="AA18" i="14"/>
  <c r="AA22" i="14"/>
  <c r="AA5" i="14"/>
  <c r="AA6" i="14"/>
  <c r="AA7" i="14"/>
  <c r="AA8" i="14"/>
  <c r="AA9" i="14"/>
  <c r="AA10" i="14"/>
  <c r="AA4" i="14"/>
  <c r="H43" i="12"/>
  <c r="H47" i="12"/>
  <c r="H51" i="12"/>
  <c r="H45" i="12"/>
  <c r="H49" i="12"/>
  <c r="H44" i="12"/>
  <c r="H46" i="12"/>
  <c r="H48" i="12"/>
  <c r="H30" i="12"/>
  <c r="H31" i="12"/>
  <c r="H32" i="12"/>
  <c r="H33" i="12"/>
  <c r="H34" i="12"/>
  <c r="H35" i="12"/>
  <c r="H50" i="12"/>
  <c r="H42" i="12"/>
  <c r="H17" i="12"/>
  <c r="H18" i="12"/>
  <c r="H19" i="12"/>
  <c r="H20" i="12"/>
  <c r="H21" i="12"/>
  <c r="H22" i="12"/>
  <c r="H29" i="12"/>
  <c r="H16" i="12"/>
  <c r="H5" i="12"/>
  <c r="H6" i="12"/>
  <c r="H7" i="12"/>
  <c r="H8" i="12"/>
  <c r="H9" i="12"/>
  <c r="H10" i="12"/>
  <c r="H4" i="12"/>
  <c r="P45" i="12"/>
  <c r="P49" i="12"/>
  <c r="P43" i="12"/>
  <c r="P47" i="12"/>
  <c r="P51" i="12"/>
  <c r="P50" i="12"/>
  <c r="P44" i="12"/>
  <c r="P48" i="12"/>
  <c r="P46" i="12"/>
  <c r="P30" i="12"/>
  <c r="P31" i="12"/>
  <c r="P32" i="12"/>
  <c r="P33" i="12"/>
  <c r="P34" i="12"/>
  <c r="P35" i="12"/>
  <c r="P42" i="12"/>
  <c r="P29" i="12"/>
  <c r="P17" i="12"/>
  <c r="P18" i="12"/>
  <c r="P19" i="12"/>
  <c r="P20" i="12"/>
  <c r="P21" i="12"/>
  <c r="P22" i="12"/>
  <c r="P16" i="12"/>
  <c r="P5" i="12"/>
  <c r="P6" i="12"/>
  <c r="P7" i="12"/>
  <c r="P8" i="12"/>
  <c r="P9" i="12"/>
  <c r="P10" i="12"/>
  <c r="P4" i="12"/>
  <c r="X43" i="12"/>
  <c r="X47" i="12"/>
  <c r="X51" i="12"/>
  <c r="X45" i="12"/>
  <c r="X49" i="12"/>
  <c r="X48" i="12"/>
  <c r="X50" i="12"/>
  <c r="X44" i="12"/>
  <c r="X30" i="12"/>
  <c r="X31" i="12"/>
  <c r="X32" i="12"/>
  <c r="X33" i="12"/>
  <c r="X34" i="12"/>
  <c r="X35" i="12"/>
  <c r="X46" i="12"/>
  <c r="X42" i="12"/>
  <c r="X29" i="12"/>
  <c r="X17" i="12"/>
  <c r="X18" i="12"/>
  <c r="X19" i="12"/>
  <c r="X20" i="12"/>
  <c r="X21" i="12"/>
  <c r="X22" i="12"/>
  <c r="X16" i="12"/>
  <c r="X5" i="12"/>
  <c r="X6" i="12"/>
  <c r="X7" i="12"/>
  <c r="X8" i="12"/>
  <c r="X9" i="12"/>
  <c r="X10" i="12"/>
  <c r="X4" i="12"/>
  <c r="Y43" i="15"/>
  <c r="Y44" i="15"/>
  <c r="Y45" i="15"/>
  <c r="Y46" i="15"/>
  <c r="Y47" i="15"/>
  <c r="Y48" i="15"/>
  <c r="Y49" i="15"/>
  <c r="Y50" i="15"/>
  <c r="Y51" i="15"/>
  <c r="Y42" i="15"/>
  <c r="Y30" i="15"/>
  <c r="Y31" i="15"/>
  <c r="Y32" i="15"/>
  <c r="Y33" i="15"/>
  <c r="Y34" i="15"/>
  <c r="Y35" i="15"/>
  <c r="Y17" i="15"/>
  <c r="Y18" i="15"/>
  <c r="Y19" i="15"/>
  <c r="Y20" i="15"/>
  <c r="Y21" i="15"/>
  <c r="Y22" i="15"/>
  <c r="Y16" i="15"/>
  <c r="Y29" i="15"/>
  <c r="Y7" i="15"/>
  <c r="Y4" i="15"/>
  <c r="Y8" i="15"/>
  <c r="Y5" i="15"/>
  <c r="Y9" i="15"/>
  <c r="Y6" i="15"/>
  <c r="Y10" i="15"/>
  <c r="J44" i="18"/>
  <c r="J46" i="18"/>
  <c r="J48" i="18"/>
  <c r="J50" i="18"/>
  <c r="J42" i="18"/>
  <c r="J43" i="18"/>
  <c r="J45" i="18"/>
  <c r="J47" i="18"/>
  <c r="J49" i="18"/>
  <c r="J51" i="18"/>
  <c r="J33" i="18"/>
  <c r="J29" i="18"/>
  <c r="J30" i="18"/>
  <c r="J32" i="18"/>
  <c r="J35" i="18"/>
  <c r="J34" i="18"/>
  <c r="J17" i="18"/>
  <c r="J18" i="18"/>
  <c r="J19" i="18"/>
  <c r="J20" i="18"/>
  <c r="J21" i="18"/>
  <c r="J22" i="18"/>
  <c r="J31" i="18"/>
  <c r="J16" i="18"/>
  <c r="J5" i="18"/>
  <c r="J6" i="18"/>
  <c r="J7" i="18"/>
  <c r="J8" i="18"/>
  <c r="J9" i="18"/>
  <c r="J10" i="18"/>
  <c r="J4" i="18"/>
  <c r="N43" i="18"/>
  <c r="N45" i="18"/>
  <c r="N47" i="18"/>
  <c r="N49" i="18"/>
  <c r="N51" i="18"/>
  <c r="N42" i="18"/>
  <c r="N44" i="18"/>
  <c r="N46" i="18"/>
  <c r="N48" i="18"/>
  <c r="N50" i="18"/>
  <c r="N29" i="18"/>
  <c r="N31" i="18"/>
  <c r="N35" i="18"/>
  <c r="N34" i="18"/>
  <c r="N30" i="18"/>
  <c r="N33" i="18"/>
  <c r="N32" i="18"/>
  <c r="N17" i="18"/>
  <c r="N18" i="18"/>
  <c r="N19" i="18"/>
  <c r="N20" i="18"/>
  <c r="N21" i="18"/>
  <c r="N22" i="18"/>
  <c r="N16" i="18"/>
  <c r="N5" i="18"/>
  <c r="N6" i="18"/>
  <c r="N7" i="18"/>
  <c r="N8" i="18"/>
  <c r="N9" i="18"/>
  <c r="N10" i="18"/>
  <c r="N4" i="18"/>
  <c r="N43" i="20"/>
  <c r="N44" i="20"/>
  <c r="N45" i="20"/>
  <c r="N46" i="20"/>
  <c r="N47" i="20"/>
  <c r="N49" i="20"/>
  <c r="N51" i="20"/>
  <c r="N48" i="20"/>
  <c r="N50" i="20"/>
  <c r="N42" i="20"/>
  <c r="N30" i="20"/>
  <c r="N31" i="20"/>
  <c r="N32" i="20"/>
  <c r="N33" i="20"/>
  <c r="N34" i="20"/>
  <c r="N35" i="20"/>
  <c r="N29" i="20"/>
  <c r="N17" i="20"/>
  <c r="N18" i="20"/>
  <c r="N19" i="20"/>
  <c r="N20" i="20"/>
  <c r="N21" i="20"/>
  <c r="N22" i="20"/>
  <c r="N16" i="20"/>
  <c r="N5" i="20"/>
  <c r="N6" i="20"/>
  <c r="N7" i="20"/>
  <c r="N8" i="20"/>
  <c r="N9" i="20"/>
  <c r="N10" i="20"/>
  <c r="N4" i="20"/>
  <c r="R44" i="15"/>
  <c r="R46" i="15"/>
  <c r="R48" i="15"/>
  <c r="R50" i="15"/>
  <c r="R43" i="15"/>
  <c r="R47" i="15"/>
  <c r="R51" i="15"/>
  <c r="R42" i="15"/>
  <c r="R45" i="15"/>
  <c r="R49" i="15"/>
  <c r="R30" i="15"/>
  <c r="R32" i="15"/>
  <c r="R34" i="15"/>
  <c r="R33" i="15"/>
  <c r="R35" i="15"/>
  <c r="R29" i="15"/>
  <c r="R17" i="15"/>
  <c r="R18" i="15"/>
  <c r="R19" i="15"/>
  <c r="R20" i="15"/>
  <c r="R21" i="15"/>
  <c r="R22" i="15"/>
  <c r="R31" i="15"/>
  <c r="R16" i="15"/>
  <c r="R5" i="15"/>
  <c r="R6" i="15"/>
  <c r="R7" i="15"/>
  <c r="R8" i="15"/>
  <c r="R9" i="15"/>
  <c r="R10" i="15"/>
  <c r="R4" i="15"/>
  <c r="L44" i="16"/>
  <c r="L46" i="16"/>
  <c r="L48" i="16"/>
  <c r="L50" i="16"/>
  <c r="L43" i="16"/>
  <c r="L47" i="16"/>
  <c r="L51" i="16"/>
  <c r="L45" i="16"/>
  <c r="L49" i="16"/>
  <c r="L42" i="16"/>
  <c r="L30" i="16"/>
  <c r="L31" i="16"/>
  <c r="L32" i="16"/>
  <c r="L33" i="16"/>
  <c r="L34" i="16"/>
  <c r="L35" i="16"/>
  <c r="L29" i="16"/>
  <c r="L17" i="16"/>
  <c r="L18" i="16"/>
  <c r="L19" i="16"/>
  <c r="L20" i="16"/>
  <c r="L21" i="16"/>
  <c r="L22" i="16"/>
  <c r="L16" i="16"/>
  <c r="L5" i="16"/>
  <c r="L6" i="16"/>
  <c r="L7" i="16"/>
  <c r="L8" i="16"/>
  <c r="L9" i="16"/>
  <c r="L10" i="16"/>
  <c r="L4" i="16"/>
  <c r="AA43" i="20"/>
  <c r="AA42" i="20"/>
  <c r="AA44" i="20"/>
  <c r="AA48" i="20"/>
  <c r="AA50" i="20"/>
  <c r="AA45" i="20"/>
  <c r="AA49" i="20"/>
  <c r="AA46" i="20"/>
  <c r="AA51" i="20"/>
  <c r="AA29" i="20"/>
  <c r="AA47" i="20"/>
  <c r="AA32" i="20"/>
  <c r="AA33" i="20"/>
  <c r="AA30" i="20"/>
  <c r="AA34" i="20"/>
  <c r="AA31" i="20"/>
  <c r="AA35" i="20"/>
  <c r="AA18" i="20"/>
  <c r="AA20" i="20"/>
  <c r="AA22" i="20"/>
  <c r="AA17" i="20"/>
  <c r="AA19" i="20"/>
  <c r="AA21" i="20"/>
  <c r="AA16" i="20"/>
  <c r="AA5" i="20"/>
  <c r="AA7" i="20"/>
  <c r="AA9" i="20"/>
  <c r="AA4" i="20"/>
  <c r="AA6" i="20"/>
  <c r="AA8" i="20"/>
  <c r="AA10" i="20"/>
  <c r="M43" i="17"/>
  <c r="M44" i="17"/>
  <c r="M45" i="17"/>
  <c r="M46" i="17"/>
  <c r="M47" i="17"/>
  <c r="M48" i="17"/>
  <c r="M49" i="17"/>
  <c r="M50" i="17"/>
  <c r="M51" i="17"/>
  <c r="M30" i="17"/>
  <c r="M31" i="17"/>
  <c r="M32" i="17"/>
  <c r="M33" i="17"/>
  <c r="M34" i="17"/>
  <c r="M35" i="17"/>
  <c r="M42" i="17"/>
  <c r="M29" i="17"/>
  <c r="M17" i="17"/>
  <c r="M18" i="17"/>
  <c r="M20" i="17"/>
  <c r="M22" i="17"/>
  <c r="M19" i="17"/>
  <c r="M21" i="17"/>
  <c r="M16" i="17"/>
  <c r="M6" i="17"/>
  <c r="M10" i="17"/>
  <c r="M7" i="17"/>
  <c r="M8" i="17"/>
  <c r="M4" i="17"/>
  <c r="M5" i="17"/>
  <c r="M9" i="17"/>
  <c r="M43" i="19"/>
  <c r="M44" i="19"/>
  <c r="M45" i="19"/>
  <c r="M46" i="19"/>
  <c r="M47" i="19"/>
  <c r="M48" i="19"/>
  <c r="M49" i="19"/>
  <c r="M50" i="19"/>
  <c r="M51" i="19"/>
  <c r="M42" i="19"/>
  <c r="M30" i="19"/>
  <c r="M31" i="19"/>
  <c r="M32" i="19"/>
  <c r="M33" i="19"/>
  <c r="M34" i="19"/>
  <c r="M35" i="19"/>
  <c r="M29" i="19"/>
  <c r="M18" i="19"/>
  <c r="M20" i="19"/>
  <c r="M22" i="19"/>
  <c r="M16" i="19"/>
  <c r="M17" i="19"/>
  <c r="M19" i="19"/>
  <c r="M21" i="19"/>
  <c r="M6" i="19"/>
  <c r="M10" i="19"/>
  <c r="M4" i="19"/>
  <c r="M7" i="19"/>
  <c r="M8" i="19"/>
  <c r="M5" i="19"/>
  <c r="M9" i="19"/>
  <c r="M43" i="21"/>
  <c r="M44" i="21"/>
  <c r="M45" i="21"/>
  <c r="M46" i="21"/>
  <c r="M47" i="21"/>
  <c r="M48" i="21"/>
  <c r="M49" i="21"/>
  <c r="M50" i="21"/>
  <c r="M51" i="21"/>
  <c r="M42" i="21"/>
  <c r="M30" i="21"/>
  <c r="M31" i="21"/>
  <c r="M32" i="21"/>
  <c r="M33" i="21"/>
  <c r="M34" i="21"/>
  <c r="M35" i="21"/>
  <c r="M29" i="21"/>
  <c r="M18" i="21"/>
  <c r="M20" i="21"/>
  <c r="M22" i="21"/>
  <c r="M17" i="21"/>
  <c r="M19" i="21"/>
  <c r="M21" i="21"/>
  <c r="M16" i="21"/>
  <c r="M7" i="21"/>
  <c r="M8" i="21"/>
  <c r="M9" i="21"/>
  <c r="M10" i="21"/>
  <c r="M6" i="21"/>
  <c r="M4" i="21"/>
  <c r="M5" i="21"/>
  <c r="U43" i="17"/>
  <c r="U44" i="17"/>
  <c r="U45" i="17"/>
  <c r="U46" i="17"/>
  <c r="U47" i="17"/>
  <c r="U48" i="17"/>
  <c r="U49" i="17"/>
  <c r="U50" i="17"/>
  <c r="U51" i="17"/>
  <c r="U30" i="17"/>
  <c r="U31" i="17"/>
  <c r="U32" i="17"/>
  <c r="U33" i="17"/>
  <c r="U34" i="17"/>
  <c r="U35" i="17"/>
  <c r="U42" i="17"/>
  <c r="U29" i="17"/>
  <c r="U18" i="17"/>
  <c r="U20" i="17"/>
  <c r="U22" i="17"/>
  <c r="U17" i="17"/>
  <c r="U19" i="17"/>
  <c r="U21" i="17"/>
  <c r="U16" i="17"/>
  <c r="U8" i="17"/>
  <c r="U5" i="17"/>
  <c r="U9" i="17"/>
  <c r="U6" i="17"/>
  <c r="U10" i="17"/>
  <c r="U4" i="17"/>
  <c r="U7" i="17"/>
  <c r="I43" i="18"/>
  <c r="I44" i="18"/>
  <c r="I45" i="18"/>
  <c r="I46" i="18"/>
  <c r="I47" i="18"/>
  <c r="I48" i="18"/>
  <c r="I49" i="18"/>
  <c r="I50" i="18"/>
  <c r="I53" i="18" s="1"/>
  <c r="I51" i="18"/>
  <c r="I42" i="18"/>
  <c r="I30" i="18"/>
  <c r="I31" i="18"/>
  <c r="I32" i="18"/>
  <c r="I29" i="18"/>
  <c r="I35" i="18"/>
  <c r="I34" i="18"/>
  <c r="I33" i="18"/>
  <c r="I16" i="18"/>
  <c r="I17" i="18"/>
  <c r="I19" i="18"/>
  <c r="I21" i="18"/>
  <c r="I18" i="18"/>
  <c r="I20" i="18"/>
  <c r="I22" i="18"/>
  <c r="I5" i="18"/>
  <c r="I9" i="18"/>
  <c r="I6" i="18"/>
  <c r="I10" i="18"/>
  <c r="I11" i="18" s="1"/>
  <c r="I7" i="18"/>
  <c r="I8" i="18"/>
  <c r="I4" i="18"/>
  <c r="I43" i="20"/>
  <c r="I44" i="20"/>
  <c r="I45" i="20"/>
  <c r="I46" i="20"/>
  <c r="I47" i="20"/>
  <c r="I48" i="20"/>
  <c r="I49" i="20"/>
  <c r="I50" i="20"/>
  <c r="I51" i="20"/>
  <c r="I42" i="20"/>
  <c r="I30" i="20"/>
  <c r="I31" i="20"/>
  <c r="I32" i="20"/>
  <c r="I33" i="20"/>
  <c r="I34" i="20"/>
  <c r="I35" i="20"/>
  <c r="I29" i="20"/>
  <c r="I17" i="20"/>
  <c r="I19" i="20"/>
  <c r="I21" i="20"/>
  <c r="I16" i="20"/>
  <c r="I18" i="20"/>
  <c r="I20" i="20"/>
  <c r="I22" i="20"/>
  <c r="I5" i="20"/>
  <c r="I7" i="20"/>
  <c r="I9" i="20"/>
  <c r="I4" i="20"/>
  <c r="I6" i="20"/>
  <c r="I8" i="20"/>
  <c r="I10" i="20"/>
  <c r="Y43" i="19"/>
  <c r="Y44" i="19"/>
  <c r="Y45" i="19"/>
  <c r="Y46" i="19"/>
  <c r="Y47" i="19"/>
  <c r="Y48" i="19"/>
  <c r="Y49" i="19"/>
  <c r="Y50" i="19"/>
  <c r="Y51" i="19"/>
  <c r="Y42" i="19"/>
  <c r="Y30" i="19"/>
  <c r="Y31" i="19"/>
  <c r="Y32" i="19"/>
  <c r="Y33" i="19"/>
  <c r="Y34" i="19"/>
  <c r="Y35" i="19"/>
  <c r="Y29" i="19"/>
  <c r="Y16" i="19"/>
  <c r="Y17" i="19"/>
  <c r="Y19" i="19"/>
  <c r="Y21" i="19"/>
  <c r="Y18" i="19"/>
  <c r="Y20" i="19"/>
  <c r="Y22" i="19"/>
  <c r="Y7" i="19"/>
  <c r="Y4" i="19"/>
  <c r="Y8" i="19"/>
  <c r="Y5" i="19"/>
  <c r="Y9" i="19"/>
  <c r="Y6" i="19"/>
  <c r="Y10" i="19"/>
  <c r="V43" i="14"/>
  <c r="V45" i="14"/>
  <c r="V44" i="14"/>
  <c r="V46" i="14"/>
  <c r="V48" i="14"/>
  <c r="V50" i="14"/>
  <c r="V42" i="14"/>
  <c r="V47" i="14"/>
  <c r="V51" i="14"/>
  <c r="V49" i="14"/>
  <c r="V29" i="14"/>
  <c r="V31" i="14"/>
  <c r="V33" i="14"/>
  <c r="V35" i="14"/>
  <c r="V34" i="14"/>
  <c r="V16" i="14"/>
  <c r="V30" i="14"/>
  <c r="V17" i="14"/>
  <c r="V18" i="14"/>
  <c r="V19" i="14"/>
  <c r="V20" i="14"/>
  <c r="V21" i="14"/>
  <c r="V22" i="14"/>
  <c r="V32" i="14"/>
  <c r="V5" i="14"/>
  <c r="V6" i="14"/>
  <c r="V7" i="14"/>
  <c r="V8" i="14"/>
  <c r="V9" i="14"/>
  <c r="V10" i="14"/>
  <c r="V4" i="14"/>
  <c r="M43" i="12"/>
  <c r="M44" i="12"/>
  <c r="M45" i="12"/>
  <c r="M46" i="12"/>
  <c r="M47" i="12"/>
  <c r="M48" i="12"/>
  <c r="M49" i="12"/>
  <c r="M50" i="12"/>
  <c r="M51" i="12"/>
  <c r="M42" i="12"/>
  <c r="M30" i="12"/>
  <c r="M31" i="12"/>
  <c r="M32" i="12"/>
  <c r="M33" i="12"/>
  <c r="M34" i="12"/>
  <c r="M35" i="12"/>
  <c r="M17" i="12"/>
  <c r="M18" i="12"/>
  <c r="M19" i="12"/>
  <c r="M20" i="12"/>
  <c r="M21" i="12"/>
  <c r="M22" i="12"/>
  <c r="M29" i="12"/>
  <c r="M16" i="12"/>
  <c r="M6" i="12"/>
  <c r="M10" i="12"/>
  <c r="M7" i="12"/>
  <c r="M8" i="12"/>
  <c r="M4" i="12"/>
  <c r="M5" i="12"/>
  <c r="M9" i="12"/>
  <c r="U43" i="12"/>
  <c r="U44" i="12"/>
  <c r="U45" i="12"/>
  <c r="U46" i="12"/>
  <c r="U47" i="12"/>
  <c r="U48" i="12"/>
  <c r="U49" i="12"/>
  <c r="U50" i="12"/>
  <c r="U51" i="12"/>
  <c r="U42" i="12"/>
  <c r="U30" i="12"/>
  <c r="U31" i="12"/>
  <c r="U32" i="12"/>
  <c r="U33" i="12"/>
  <c r="U34" i="12"/>
  <c r="U35" i="12"/>
  <c r="U17" i="12"/>
  <c r="U18" i="12"/>
  <c r="U19" i="12"/>
  <c r="U20" i="12"/>
  <c r="U21" i="12"/>
  <c r="U22" i="12"/>
  <c r="U29" i="12"/>
  <c r="U16" i="12"/>
  <c r="U8" i="12"/>
  <c r="U5" i="12"/>
  <c r="U9" i="12"/>
  <c r="U6" i="12"/>
  <c r="U10" i="12"/>
  <c r="U4" i="12"/>
  <c r="U7" i="12"/>
  <c r="J43" i="12"/>
  <c r="J44" i="12"/>
  <c r="J45" i="12"/>
  <c r="J46" i="12"/>
  <c r="J47" i="12"/>
  <c r="J48" i="12"/>
  <c r="J49" i="12"/>
  <c r="J50" i="12"/>
  <c r="J51" i="12"/>
  <c r="J30" i="12"/>
  <c r="J32" i="12"/>
  <c r="J34" i="12"/>
  <c r="J31" i="12"/>
  <c r="J29" i="12"/>
  <c r="J42" i="12"/>
  <c r="J33" i="12"/>
  <c r="J35" i="12"/>
  <c r="J17" i="12"/>
  <c r="J18" i="12"/>
  <c r="J19" i="12"/>
  <c r="J20" i="12"/>
  <c r="J21" i="12"/>
  <c r="J22" i="12"/>
  <c r="J16" i="12"/>
  <c r="J5" i="12"/>
  <c r="J6" i="12"/>
  <c r="J7" i="12"/>
  <c r="J8" i="12"/>
  <c r="J9" i="12"/>
  <c r="J10" i="12"/>
  <c r="J4" i="12"/>
  <c r="N43" i="12"/>
  <c r="N44" i="12"/>
  <c r="N45" i="12"/>
  <c r="N46" i="12"/>
  <c r="N47" i="12"/>
  <c r="N48" i="12"/>
  <c r="N49" i="12"/>
  <c r="N50" i="12"/>
  <c r="N51" i="12"/>
  <c r="N42" i="12"/>
  <c r="N31" i="12"/>
  <c r="N33" i="12"/>
  <c r="N35" i="12"/>
  <c r="N34" i="12"/>
  <c r="N29" i="12"/>
  <c r="N30" i="12"/>
  <c r="N17" i="12"/>
  <c r="N18" i="12"/>
  <c r="N19" i="12"/>
  <c r="N20" i="12"/>
  <c r="N21" i="12"/>
  <c r="N22" i="12"/>
  <c r="N32" i="12"/>
  <c r="N16" i="12"/>
  <c r="N5" i="12"/>
  <c r="N6" i="12"/>
  <c r="N7" i="12"/>
  <c r="N8" i="12"/>
  <c r="N9" i="12"/>
  <c r="N10" i="12"/>
  <c r="N4" i="12"/>
  <c r="R43" i="12"/>
  <c r="R44" i="12"/>
  <c r="R45" i="12"/>
  <c r="R46" i="12"/>
  <c r="R47" i="12"/>
  <c r="R48" i="12"/>
  <c r="R49" i="12"/>
  <c r="R50" i="12"/>
  <c r="R51" i="12"/>
  <c r="R30" i="12"/>
  <c r="R32" i="12"/>
  <c r="R34" i="12"/>
  <c r="R42" i="12"/>
  <c r="R29" i="12"/>
  <c r="R31" i="12"/>
  <c r="R33" i="12"/>
  <c r="R17" i="12"/>
  <c r="R18" i="12"/>
  <c r="R19" i="12"/>
  <c r="R20" i="12"/>
  <c r="R21" i="12"/>
  <c r="R22" i="12"/>
  <c r="R35" i="12"/>
  <c r="R16" i="12"/>
  <c r="R5" i="12"/>
  <c r="R6" i="12"/>
  <c r="R7" i="12"/>
  <c r="R8" i="12"/>
  <c r="R9" i="12"/>
  <c r="R10" i="12"/>
  <c r="R4" i="12"/>
  <c r="V43" i="12"/>
  <c r="V44" i="12"/>
  <c r="V45" i="12"/>
  <c r="V46" i="12"/>
  <c r="V47" i="12"/>
  <c r="V48" i="12"/>
  <c r="V49" i="12"/>
  <c r="V50" i="12"/>
  <c r="V51" i="12"/>
  <c r="V42" i="12"/>
  <c r="V31" i="12"/>
  <c r="V33" i="12"/>
  <c r="V35" i="12"/>
  <c r="V32" i="12"/>
  <c r="V29" i="12"/>
  <c r="V34" i="12"/>
  <c r="V17" i="12"/>
  <c r="V18" i="12"/>
  <c r="V19" i="12"/>
  <c r="V20" i="12"/>
  <c r="V21" i="12"/>
  <c r="V22" i="12"/>
  <c r="V30" i="12"/>
  <c r="V16" i="12"/>
  <c r="V5" i="12"/>
  <c r="V6" i="12"/>
  <c r="V7" i="12"/>
  <c r="V8" i="12"/>
  <c r="V9" i="12"/>
  <c r="V10" i="12"/>
  <c r="V4" i="12"/>
  <c r="Z43" i="12"/>
  <c r="Z44" i="12"/>
  <c r="Z45" i="12"/>
  <c r="Z46" i="12"/>
  <c r="Z47" i="12"/>
  <c r="Z48" i="12"/>
  <c r="Z49" i="12"/>
  <c r="Z50" i="12"/>
  <c r="Z51" i="12"/>
  <c r="Z30" i="12"/>
  <c r="Z32" i="12"/>
  <c r="Z34" i="12"/>
  <c r="Z35" i="12"/>
  <c r="Z29" i="12"/>
  <c r="Z31" i="12"/>
  <c r="Z17" i="12"/>
  <c r="Z18" i="12"/>
  <c r="Z19" i="12"/>
  <c r="Z20" i="12"/>
  <c r="Z21" i="12"/>
  <c r="Z22" i="12"/>
  <c r="Z42" i="12"/>
  <c r="Z33" i="12"/>
  <c r="Z16" i="12"/>
  <c r="Z5" i="12"/>
  <c r="Z6" i="12"/>
  <c r="Z7" i="12"/>
  <c r="Z8" i="12"/>
  <c r="Z9" i="12"/>
  <c r="Z10" i="12"/>
  <c r="Z4" i="12"/>
  <c r="P43" i="16"/>
  <c r="P45" i="16"/>
  <c r="P47" i="16"/>
  <c r="P49" i="16"/>
  <c r="P51" i="16"/>
  <c r="P46" i="16"/>
  <c r="P50" i="16"/>
  <c r="P44" i="16"/>
  <c r="P48" i="16"/>
  <c r="P42" i="16"/>
  <c r="P30" i="16"/>
  <c r="P31" i="16"/>
  <c r="P32" i="16"/>
  <c r="P33" i="16"/>
  <c r="P34" i="16"/>
  <c r="P35" i="16"/>
  <c r="P29" i="16"/>
  <c r="P17" i="16"/>
  <c r="P18" i="16"/>
  <c r="P19" i="16"/>
  <c r="P20" i="16"/>
  <c r="P21" i="16"/>
  <c r="P22" i="16"/>
  <c r="P16" i="16"/>
  <c r="P5" i="16"/>
  <c r="P6" i="16"/>
  <c r="P7" i="16"/>
  <c r="P8" i="16"/>
  <c r="P9" i="16"/>
  <c r="P10" i="16"/>
  <c r="P4" i="16"/>
  <c r="M43" i="14"/>
  <c r="M44" i="14"/>
  <c r="M46" i="14"/>
  <c r="M47" i="14"/>
  <c r="M48" i="14"/>
  <c r="M49" i="14"/>
  <c r="M50" i="14"/>
  <c r="M51" i="14"/>
  <c r="M45" i="14"/>
  <c r="M42" i="14"/>
  <c r="M30" i="14"/>
  <c r="M31" i="14"/>
  <c r="M32" i="14"/>
  <c r="M33" i="14"/>
  <c r="M34" i="14"/>
  <c r="M35" i="14"/>
  <c r="M29" i="14"/>
  <c r="M17" i="14"/>
  <c r="M18" i="14"/>
  <c r="M19" i="14"/>
  <c r="M20" i="14"/>
  <c r="M21" i="14"/>
  <c r="M22" i="14"/>
  <c r="M16" i="14"/>
  <c r="M8" i="14"/>
  <c r="M5" i="14"/>
  <c r="M9" i="14"/>
  <c r="M6" i="14"/>
  <c r="M10" i="14"/>
  <c r="M7" i="14"/>
  <c r="M4" i="14"/>
  <c r="J44" i="15"/>
  <c r="J46" i="15"/>
  <c r="J48" i="15"/>
  <c r="J50" i="15"/>
  <c r="J45" i="15"/>
  <c r="J49" i="15"/>
  <c r="J42" i="15"/>
  <c r="J43" i="15"/>
  <c r="J47" i="15"/>
  <c r="J51" i="15"/>
  <c r="J30" i="15"/>
  <c r="J32" i="15"/>
  <c r="J34" i="15"/>
  <c r="J35" i="15"/>
  <c r="J29" i="15"/>
  <c r="J31" i="15"/>
  <c r="J17" i="15"/>
  <c r="J18" i="15"/>
  <c r="J19" i="15"/>
  <c r="J20" i="15"/>
  <c r="J21" i="15"/>
  <c r="J22" i="15"/>
  <c r="J33" i="15"/>
  <c r="J16" i="15"/>
  <c r="J5" i="15"/>
  <c r="J6" i="15"/>
  <c r="J7" i="15"/>
  <c r="J8" i="15"/>
  <c r="J9" i="15"/>
  <c r="J10" i="15"/>
  <c r="J4" i="15"/>
  <c r="N44" i="16"/>
  <c r="N46" i="16"/>
  <c r="N48" i="16"/>
  <c r="N50" i="16"/>
  <c r="N43" i="16"/>
  <c r="N47" i="16"/>
  <c r="N51" i="16"/>
  <c r="N49" i="16"/>
  <c r="N42" i="16"/>
  <c r="N31" i="16"/>
  <c r="N33" i="16"/>
  <c r="N35" i="16"/>
  <c r="N45" i="16"/>
  <c r="N29" i="16"/>
  <c r="N32" i="16"/>
  <c r="N34" i="16"/>
  <c r="N17" i="16"/>
  <c r="N18" i="16"/>
  <c r="N19" i="16"/>
  <c r="N20" i="16"/>
  <c r="N21" i="16"/>
  <c r="N22" i="16"/>
  <c r="N30" i="16"/>
  <c r="N16" i="16"/>
  <c r="N5" i="16"/>
  <c r="N6" i="16"/>
  <c r="N7" i="16"/>
  <c r="N8" i="16"/>
  <c r="N9" i="16"/>
  <c r="N10" i="16"/>
  <c r="N4" i="16"/>
  <c r="N44" i="19"/>
  <c r="N42" i="19"/>
  <c r="N43" i="19"/>
  <c r="N45" i="19"/>
  <c r="N46" i="19"/>
  <c r="N47" i="19"/>
  <c r="N48" i="19"/>
  <c r="N49" i="19"/>
  <c r="N50" i="19"/>
  <c r="N51" i="19"/>
  <c r="N30" i="19"/>
  <c r="N31" i="19"/>
  <c r="N32" i="19"/>
  <c r="N33" i="19"/>
  <c r="N34" i="19"/>
  <c r="N35" i="19"/>
  <c r="N17" i="19"/>
  <c r="N18" i="19"/>
  <c r="N19" i="19"/>
  <c r="N20" i="19"/>
  <c r="N21" i="19"/>
  <c r="N22" i="19"/>
  <c r="N29" i="19"/>
  <c r="N16" i="19"/>
  <c r="N5" i="19"/>
  <c r="N6" i="19"/>
  <c r="N7" i="19"/>
  <c r="N8" i="19"/>
  <c r="N9" i="19"/>
  <c r="N10" i="19"/>
  <c r="N4" i="19"/>
  <c r="R43" i="20"/>
  <c r="R44" i="20"/>
  <c r="R45" i="20"/>
  <c r="R46" i="20"/>
  <c r="R48" i="20"/>
  <c r="R50" i="20"/>
  <c r="R47" i="20"/>
  <c r="R49" i="20"/>
  <c r="R51" i="20"/>
  <c r="R42" i="20"/>
  <c r="R30" i="20"/>
  <c r="R31" i="20"/>
  <c r="R32" i="20"/>
  <c r="R33" i="20"/>
  <c r="R34" i="20"/>
  <c r="R35" i="20"/>
  <c r="R29" i="20"/>
  <c r="R17" i="20"/>
  <c r="R18" i="20"/>
  <c r="R19" i="20"/>
  <c r="R20" i="20"/>
  <c r="R21" i="20"/>
  <c r="R22" i="20"/>
  <c r="R16" i="20"/>
  <c r="R5" i="20"/>
  <c r="R6" i="20"/>
  <c r="R7" i="20"/>
  <c r="R8" i="20"/>
  <c r="R9" i="20"/>
  <c r="R10" i="20"/>
  <c r="R4" i="20"/>
  <c r="R44" i="18"/>
  <c r="R46" i="18"/>
  <c r="R48" i="18"/>
  <c r="R50" i="18"/>
  <c r="R42" i="18"/>
  <c r="R43" i="18"/>
  <c r="R45" i="18"/>
  <c r="R47" i="18"/>
  <c r="R49" i="18"/>
  <c r="R51" i="18"/>
  <c r="R35" i="18"/>
  <c r="R29" i="18"/>
  <c r="R30" i="18"/>
  <c r="R32" i="18"/>
  <c r="R34" i="18"/>
  <c r="R33" i="18"/>
  <c r="R31" i="18"/>
  <c r="R16" i="18"/>
  <c r="R17" i="18"/>
  <c r="R18" i="18"/>
  <c r="R19" i="18"/>
  <c r="R20" i="18"/>
  <c r="R21" i="18"/>
  <c r="R22" i="18"/>
  <c r="R5" i="18"/>
  <c r="R6" i="18"/>
  <c r="R7" i="18"/>
  <c r="R8" i="18"/>
  <c r="R9" i="18"/>
  <c r="R10" i="18"/>
  <c r="R4" i="18"/>
  <c r="V43" i="20"/>
  <c r="V44" i="20"/>
  <c r="V45" i="20"/>
  <c r="V46" i="20"/>
  <c r="V47" i="20"/>
  <c r="V49" i="20"/>
  <c r="V51" i="20"/>
  <c r="V48" i="20"/>
  <c r="V50" i="20"/>
  <c r="V42" i="20"/>
  <c r="V30" i="20"/>
  <c r="V31" i="20"/>
  <c r="V32" i="20"/>
  <c r="V33" i="20"/>
  <c r="V34" i="20"/>
  <c r="V35" i="20"/>
  <c r="V29" i="20"/>
  <c r="V17" i="20"/>
  <c r="V18" i="20"/>
  <c r="V19" i="20"/>
  <c r="V20" i="20"/>
  <c r="V21" i="20"/>
  <c r="V22" i="20"/>
  <c r="V16" i="20"/>
  <c r="V5" i="20"/>
  <c r="V6" i="20"/>
  <c r="V7" i="20"/>
  <c r="V8" i="20"/>
  <c r="V9" i="20"/>
  <c r="V10" i="20"/>
  <c r="V4" i="20"/>
  <c r="V44" i="21"/>
  <c r="V46" i="21"/>
  <c r="V48" i="21"/>
  <c r="V50" i="21"/>
  <c r="V43" i="21"/>
  <c r="V45" i="21"/>
  <c r="V47" i="21"/>
  <c r="V49" i="21"/>
  <c r="V51" i="21"/>
  <c r="V42" i="21"/>
  <c r="V30" i="21"/>
  <c r="V31" i="21"/>
  <c r="V32" i="21"/>
  <c r="V33" i="21"/>
  <c r="V34" i="21"/>
  <c r="V35" i="21"/>
  <c r="V29" i="21"/>
  <c r="V17" i="21"/>
  <c r="V18" i="21"/>
  <c r="V19" i="21"/>
  <c r="V20" i="21"/>
  <c r="V21" i="21"/>
  <c r="V22" i="21"/>
  <c r="V16" i="21"/>
  <c r="V5" i="21"/>
  <c r="V6" i="21"/>
  <c r="V7" i="21"/>
  <c r="V8" i="21"/>
  <c r="V9" i="21"/>
  <c r="V10" i="21"/>
  <c r="V4" i="21"/>
  <c r="I43" i="15"/>
  <c r="I44" i="15"/>
  <c r="I45" i="15"/>
  <c r="I46" i="15"/>
  <c r="I47" i="15"/>
  <c r="I48" i="15"/>
  <c r="I49" i="15"/>
  <c r="I50" i="15"/>
  <c r="I51" i="15"/>
  <c r="I42" i="15"/>
  <c r="I30" i="15"/>
  <c r="I31" i="15"/>
  <c r="I36" i="15" s="1"/>
  <c r="I32" i="15"/>
  <c r="I33" i="15"/>
  <c r="I34" i="15"/>
  <c r="I35" i="15"/>
  <c r="I17" i="15"/>
  <c r="I18" i="15"/>
  <c r="I19" i="15"/>
  <c r="I20" i="15"/>
  <c r="I21" i="15"/>
  <c r="I22" i="15"/>
  <c r="I29" i="15"/>
  <c r="I16" i="15"/>
  <c r="I7" i="15"/>
  <c r="I4" i="15"/>
  <c r="I8" i="15"/>
  <c r="I5" i="15"/>
  <c r="I11" i="15" s="1"/>
  <c r="I9" i="15"/>
  <c r="I6" i="15"/>
  <c r="I10" i="15"/>
  <c r="L45" i="14"/>
  <c r="L43" i="14"/>
  <c r="L46" i="14"/>
  <c r="L48" i="14"/>
  <c r="L50" i="14"/>
  <c r="L49" i="14"/>
  <c r="L42" i="14"/>
  <c r="L47" i="14"/>
  <c r="L51" i="14"/>
  <c r="L44" i="14"/>
  <c r="L30" i="14"/>
  <c r="L31" i="14"/>
  <c r="L32" i="14"/>
  <c r="L33" i="14"/>
  <c r="L34" i="14"/>
  <c r="L35" i="14"/>
  <c r="L29" i="14"/>
  <c r="L17" i="14"/>
  <c r="L18" i="14"/>
  <c r="L19" i="14"/>
  <c r="L20" i="14"/>
  <c r="L21" i="14"/>
  <c r="L22" i="14"/>
  <c r="L16" i="14"/>
  <c r="L5" i="14"/>
  <c r="L6" i="14"/>
  <c r="L7" i="14"/>
  <c r="L8" i="14"/>
  <c r="L9" i="14"/>
  <c r="L10" i="14"/>
  <c r="L4" i="14"/>
  <c r="K42" i="18"/>
  <c r="K44" i="18"/>
  <c r="K46" i="18"/>
  <c r="K48" i="18"/>
  <c r="K50" i="18"/>
  <c r="K45" i="18"/>
  <c r="K47" i="18"/>
  <c r="K49" i="18"/>
  <c r="K31" i="18"/>
  <c r="K34" i="18"/>
  <c r="K29" i="18"/>
  <c r="K43" i="18"/>
  <c r="K33" i="18"/>
  <c r="K51" i="18"/>
  <c r="K30" i="18"/>
  <c r="K32" i="18"/>
  <c r="K35" i="18"/>
  <c r="K18" i="18"/>
  <c r="K20" i="18"/>
  <c r="K22" i="18"/>
  <c r="K16" i="18"/>
  <c r="K17" i="18"/>
  <c r="K19" i="18"/>
  <c r="K21" i="18"/>
  <c r="K5" i="18"/>
  <c r="K6" i="18"/>
  <c r="K7" i="18"/>
  <c r="K8" i="18"/>
  <c r="K9" i="18"/>
  <c r="K10" i="18"/>
  <c r="K4" i="18"/>
  <c r="O43" i="15"/>
  <c r="O44" i="15"/>
  <c r="O45" i="15"/>
  <c r="O46" i="15"/>
  <c r="O47" i="15"/>
  <c r="O48" i="15"/>
  <c r="O49" i="15"/>
  <c r="O50" i="15"/>
  <c r="O51" i="15"/>
  <c r="O42" i="15"/>
  <c r="O30" i="15"/>
  <c r="O32" i="15"/>
  <c r="O34" i="15"/>
  <c r="O31" i="15"/>
  <c r="O33" i="15"/>
  <c r="O35" i="15"/>
  <c r="O29" i="15"/>
  <c r="O20" i="15"/>
  <c r="O17" i="15"/>
  <c r="O21" i="15"/>
  <c r="O16" i="15"/>
  <c r="O18" i="15"/>
  <c r="O22" i="15"/>
  <c r="O19" i="15"/>
  <c r="O5" i="15"/>
  <c r="O6" i="15"/>
  <c r="O7" i="15"/>
  <c r="O8" i="15"/>
  <c r="O9" i="15"/>
  <c r="O10" i="15"/>
  <c r="O4" i="15"/>
  <c r="O42" i="18"/>
  <c r="O43" i="18"/>
  <c r="O45" i="18"/>
  <c r="O47" i="18"/>
  <c r="O49" i="18"/>
  <c r="O51" i="18"/>
  <c r="O48" i="18"/>
  <c r="O50" i="18"/>
  <c r="O44" i="18"/>
  <c r="O30" i="18"/>
  <c r="O32" i="18"/>
  <c r="O33" i="18"/>
  <c r="O29" i="18"/>
  <c r="O31" i="18"/>
  <c r="O35" i="18"/>
  <c r="O34" i="18"/>
  <c r="O46" i="18"/>
  <c r="O17" i="18"/>
  <c r="O19" i="18"/>
  <c r="O21" i="18"/>
  <c r="O16" i="18"/>
  <c r="O18" i="18"/>
  <c r="O20" i="18"/>
  <c r="O22" i="18"/>
  <c r="O5" i="18"/>
  <c r="O6" i="18"/>
  <c r="O7" i="18"/>
  <c r="O8" i="18"/>
  <c r="O9" i="18"/>
  <c r="O10" i="18"/>
  <c r="O4" i="18"/>
  <c r="O44" i="21"/>
  <c r="O46" i="21"/>
  <c r="O48" i="21"/>
  <c r="O50" i="21"/>
  <c r="O42" i="21"/>
  <c r="O47" i="21"/>
  <c r="O49" i="21"/>
  <c r="O43" i="21"/>
  <c r="O51" i="21"/>
  <c r="O45" i="21"/>
  <c r="O33" i="21"/>
  <c r="O30" i="21"/>
  <c r="O34" i="21"/>
  <c r="O31" i="21"/>
  <c r="O35" i="21"/>
  <c r="O29" i="21"/>
  <c r="O32" i="21"/>
  <c r="O17" i="21"/>
  <c r="O19" i="21"/>
  <c r="O21" i="21"/>
  <c r="O18" i="21"/>
  <c r="O20" i="21"/>
  <c r="O22" i="21"/>
  <c r="O16" i="21"/>
  <c r="O5" i="21"/>
  <c r="O7" i="21"/>
  <c r="O8" i="21"/>
  <c r="O9" i="21"/>
  <c r="O10" i="21"/>
  <c r="O4" i="21"/>
  <c r="O6" i="21"/>
  <c r="S43" i="15"/>
  <c r="S44" i="15"/>
  <c r="S45" i="15"/>
  <c r="S46" i="15"/>
  <c r="S47" i="15"/>
  <c r="S48" i="15"/>
  <c r="S49" i="15"/>
  <c r="S50" i="15"/>
  <c r="S51" i="15"/>
  <c r="S42" i="15"/>
  <c r="S31" i="15"/>
  <c r="S33" i="15"/>
  <c r="S35" i="15"/>
  <c r="S30" i="15"/>
  <c r="S32" i="15"/>
  <c r="S34" i="15"/>
  <c r="S29" i="15"/>
  <c r="S19" i="15"/>
  <c r="S20" i="15"/>
  <c r="S17" i="15"/>
  <c r="S21" i="15"/>
  <c r="S18" i="15"/>
  <c r="S22" i="15"/>
  <c r="S16" i="15"/>
  <c r="S5" i="15"/>
  <c r="S6" i="15"/>
  <c r="S7" i="15"/>
  <c r="S8" i="15"/>
  <c r="S9" i="15"/>
  <c r="S10" i="15"/>
  <c r="S4" i="15"/>
  <c r="S42" i="18"/>
  <c r="S44" i="18"/>
  <c r="S46" i="18"/>
  <c r="S48" i="18"/>
  <c r="S50" i="18"/>
  <c r="S43" i="18"/>
  <c r="S51" i="18"/>
  <c r="S45" i="18"/>
  <c r="S47" i="18"/>
  <c r="S31" i="18"/>
  <c r="S29" i="18"/>
  <c r="S49" i="18"/>
  <c r="S35" i="18"/>
  <c r="S30" i="18"/>
  <c r="S32" i="18"/>
  <c r="S34" i="18"/>
  <c r="S16" i="18"/>
  <c r="S33" i="18"/>
  <c r="S18" i="18"/>
  <c r="S20" i="18"/>
  <c r="S22" i="18"/>
  <c r="S17" i="18"/>
  <c r="S19" i="18"/>
  <c r="S21" i="18"/>
  <c r="S5" i="18"/>
  <c r="S6" i="18"/>
  <c r="S7" i="18"/>
  <c r="S8" i="18"/>
  <c r="S9" i="18"/>
  <c r="S10" i="18"/>
  <c r="S4" i="18"/>
  <c r="AA42" i="18"/>
  <c r="AA44" i="18"/>
  <c r="AA46" i="18"/>
  <c r="AA48" i="18"/>
  <c r="AA50" i="18"/>
  <c r="AA49" i="18"/>
  <c r="AA43" i="18"/>
  <c r="AA51" i="18"/>
  <c r="AA45" i="18"/>
  <c r="AA47" i="18"/>
  <c r="AA31" i="18"/>
  <c r="AA34" i="18"/>
  <c r="AA29" i="18"/>
  <c r="AA33" i="18"/>
  <c r="AA30" i="18"/>
  <c r="AA32" i="18"/>
  <c r="AA35" i="18"/>
  <c r="AA18" i="18"/>
  <c r="AA20" i="18"/>
  <c r="AA22" i="18"/>
  <c r="AA16" i="18"/>
  <c r="AA17" i="18"/>
  <c r="AA19" i="18"/>
  <c r="AA21" i="18"/>
  <c r="AA5" i="18"/>
  <c r="AA6" i="18"/>
  <c r="AA7" i="18"/>
  <c r="AA8" i="18"/>
  <c r="AA9" i="18"/>
  <c r="AA10" i="18"/>
  <c r="AA4" i="18"/>
  <c r="P44" i="15"/>
  <c r="P46" i="15"/>
  <c r="P48" i="15"/>
  <c r="P50" i="15"/>
  <c r="P43" i="15"/>
  <c r="P47" i="15"/>
  <c r="P51" i="15"/>
  <c r="P42" i="15"/>
  <c r="P45" i="15"/>
  <c r="P49" i="15"/>
  <c r="P30" i="15"/>
  <c r="P31" i="15"/>
  <c r="P32" i="15"/>
  <c r="P33" i="15"/>
  <c r="P34" i="15"/>
  <c r="P35" i="15"/>
  <c r="P17" i="15"/>
  <c r="P18" i="15"/>
  <c r="P19" i="15"/>
  <c r="P20" i="15"/>
  <c r="P21" i="15"/>
  <c r="P22" i="15"/>
  <c r="P29" i="15"/>
  <c r="P16" i="15"/>
  <c r="P5" i="15"/>
  <c r="P6" i="15"/>
  <c r="P7" i="15"/>
  <c r="P8" i="15"/>
  <c r="P9" i="15"/>
  <c r="P10" i="15"/>
  <c r="P4" i="15"/>
  <c r="P43" i="18"/>
  <c r="P44" i="18"/>
  <c r="P45" i="18"/>
  <c r="P46" i="18"/>
  <c r="P47" i="18"/>
  <c r="P48" i="18"/>
  <c r="P49" i="18"/>
  <c r="P50" i="18"/>
  <c r="P51" i="18"/>
  <c r="P42" i="18"/>
  <c r="P30" i="18"/>
  <c r="P31" i="18"/>
  <c r="P32" i="18"/>
  <c r="P33" i="18"/>
  <c r="P34" i="18"/>
  <c r="P35" i="18"/>
  <c r="P29" i="18"/>
  <c r="P17" i="18"/>
  <c r="P18" i="18"/>
  <c r="P19" i="18"/>
  <c r="P20" i="18"/>
  <c r="P21" i="18"/>
  <c r="P22" i="18"/>
  <c r="P16" i="18"/>
  <c r="P5" i="18"/>
  <c r="P6" i="18"/>
  <c r="P7" i="18"/>
  <c r="P8" i="18"/>
  <c r="P9" i="18"/>
  <c r="P10" i="18"/>
  <c r="P4" i="18"/>
  <c r="P43" i="20"/>
  <c r="P44" i="20"/>
  <c r="P45" i="20"/>
  <c r="P46" i="20"/>
  <c r="P47" i="20"/>
  <c r="P48" i="20"/>
  <c r="P49" i="20"/>
  <c r="P50" i="20"/>
  <c r="P51" i="20"/>
  <c r="P42" i="20"/>
  <c r="P30" i="20"/>
  <c r="P31" i="20"/>
  <c r="P32" i="20"/>
  <c r="P33" i="20"/>
  <c r="P34" i="20"/>
  <c r="P35" i="20"/>
  <c r="P29" i="20"/>
  <c r="P17" i="20"/>
  <c r="P18" i="20"/>
  <c r="P19" i="20"/>
  <c r="P20" i="20"/>
  <c r="P21" i="20"/>
  <c r="P22" i="20"/>
  <c r="P16" i="20"/>
  <c r="P5" i="20"/>
  <c r="P6" i="20"/>
  <c r="P7" i="20"/>
  <c r="P8" i="20"/>
  <c r="P9" i="20"/>
  <c r="P10" i="20"/>
  <c r="P4" i="20"/>
  <c r="T45" i="17"/>
  <c r="T48" i="17"/>
  <c r="T49" i="17"/>
  <c r="T50" i="17"/>
  <c r="T51" i="17"/>
  <c r="T44" i="17"/>
  <c r="T43" i="17"/>
  <c r="T47" i="17"/>
  <c r="T30" i="17"/>
  <c r="T31" i="17"/>
  <c r="T32" i="17"/>
  <c r="T33" i="17"/>
  <c r="T34" i="17"/>
  <c r="T35" i="17"/>
  <c r="T42" i="17"/>
  <c r="T46" i="17"/>
  <c r="T17" i="17"/>
  <c r="T18" i="17"/>
  <c r="T19" i="17"/>
  <c r="T20" i="17"/>
  <c r="T21" i="17"/>
  <c r="T22" i="17"/>
  <c r="T29" i="17"/>
  <c r="T16" i="17"/>
  <c r="T5" i="17"/>
  <c r="T6" i="17"/>
  <c r="T7" i="17"/>
  <c r="T8" i="17"/>
  <c r="T9" i="17"/>
  <c r="T10" i="17"/>
  <c r="T4" i="17"/>
  <c r="Q43" i="15"/>
  <c r="Q44" i="15"/>
  <c r="Q45" i="15"/>
  <c r="Q46" i="15"/>
  <c r="Q47" i="15"/>
  <c r="Q48" i="15"/>
  <c r="Q49" i="15"/>
  <c r="Q50" i="15"/>
  <c r="Q51" i="15"/>
  <c r="Q42" i="15"/>
  <c r="Q30" i="15"/>
  <c r="Q31" i="15"/>
  <c r="Q32" i="15"/>
  <c r="Q33" i="15"/>
  <c r="Q34" i="15"/>
  <c r="Q35" i="15"/>
  <c r="Q17" i="15"/>
  <c r="Q18" i="15"/>
  <c r="Q19" i="15"/>
  <c r="Q20" i="15"/>
  <c r="Q21" i="15"/>
  <c r="Q22" i="15"/>
  <c r="Q29" i="15"/>
  <c r="Q16" i="15"/>
  <c r="Q5" i="15"/>
  <c r="Q9" i="15"/>
  <c r="Q4" i="15"/>
  <c r="Q6" i="15"/>
  <c r="Q10" i="15"/>
  <c r="Q7" i="15"/>
  <c r="Q8" i="15"/>
  <c r="M43" i="20"/>
  <c r="M44" i="20"/>
  <c r="M45" i="20"/>
  <c r="M46" i="20"/>
  <c r="M47" i="20"/>
  <c r="M48" i="20"/>
  <c r="M49" i="20"/>
  <c r="M50" i="20"/>
  <c r="M51" i="20"/>
  <c r="M42" i="20"/>
  <c r="M30" i="20"/>
  <c r="M31" i="20"/>
  <c r="M32" i="20"/>
  <c r="M33" i="20"/>
  <c r="M34" i="20"/>
  <c r="M35" i="20"/>
  <c r="M29" i="20"/>
  <c r="M18" i="20"/>
  <c r="M20" i="20"/>
  <c r="M22" i="20"/>
  <c r="M16" i="20"/>
  <c r="M17" i="20"/>
  <c r="M19" i="20"/>
  <c r="M21" i="20"/>
  <c r="M6" i="20"/>
  <c r="M8" i="20"/>
  <c r="M10" i="20"/>
  <c r="M5" i="20"/>
  <c r="M4" i="20"/>
  <c r="M7" i="20"/>
  <c r="M9" i="20"/>
  <c r="U43" i="16"/>
  <c r="U44" i="16"/>
  <c r="U45" i="16"/>
  <c r="U46" i="16"/>
  <c r="U47" i="16"/>
  <c r="U48" i="16"/>
  <c r="U49" i="16"/>
  <c r="U50" i="16"/>
  <c r="U51" i="16"/>
  <c r="U30" i="16"/>
  <c r="U31" i="16"/>
  <c r="U32" i="16"/>
  <c r="U33" i="16"/>
  <c r="U34" i="16"/>
  <c r="U35" i="16"/>
  <c r="U42" i="16"/>
  <c r="U29" i="16"/>
  <c r="U17" i="16"/>
  <c r="U18" i="16"/>
  <c r="U19" i="16"/>
  <c r="U20" i="16"/>
  <c r="U21" i="16"/>
  <c r="U22" i="16"/>
  <c r="U16" i="16"/>
  <c r="U6" i="16"/>
  <c r="U10" i="16"/>
  <c r="U7" i="16"/>
  <c r="U4" i="16"/>
  <c r="U8" i="16"/>
  <c r="U5" i="16"/>
  <c r="U9" i="16"/>
  <c r="I43" i="19"/>
  <c r="I44" i="19"/>
  <c r="I45" i="19"/>
  <c r="I46" i="19"/>
  <c r="I47" i="19"/>
  <c r="I48" i="19"/>
  <c r="I49" i="19"/>
  <c r="I50" i="19"/>
  <c r="I51" i="19"/>
  <c r="I42" i="19"/>
  <c r="I30" i="19"/>
  <c r="I31" i="19"/>
  <c r="I32" i="19"/>
  <c r="I33" i="19"/>
  <c r="I34" i="19"/>
  <c r="I35" i="19"/>
  <c r="I29" i="19"/>
  <c r="I17" i="19"/>
  <c r="I19" i="19"/>
  <c r="I21" i="19"/>
  <c r="I24" i="19" s="1"/>
  <c r="I16" i="19"/>
  <c r="I18" i="19"/>
  <c r="I20" i="19"/>
  <c r="I22" i="19"/>
  <c r="I7" i="19"/>
  <c r="I4" i="19"/>
  <c r="I8" i="19"/>
  <c r="I5" i="19"/>
  <c r="I9" i="19"/>
  <c r="I6" i="19"/>
  <c r="I10" i="19"/>
  <c r="I43" i="21"/>
  <c r="I44" i="21"/>
  <c r="I45" i="21"/>
  <c r="I46" i="21"/>
  <c r="I47" i="21"/>
  <c r="I48" i="21"/>
  <c r="I49" i="21"/>
  <c r="I50" i="21"/>
  <c r="I51" i="21"/>
  <c r="I42" i="21"/>
  <c r="I30" i="21"/>
  <c r="I31" i="21"/>
  <c r="I32" i="21"/>
  <c r="I33" i="21"/>
  <c r="I34" i="21"/>
  <c r="I35" i="21"/>
  <c r="I29" i="21"/>
  <c r="I17" i="21"/>
  <c r="I19" i="21"/>
  <c r="I21" i="21"/>
  <c r="I18" i="21"/>
  <c r="I20" i="21"/>
  <c r="I22" i="21"/>
  <c r="I16" i="21"/>
  <c r="I5" i="21"/>
  <c r="I7" i="21"/>
  <c r="I8" i="21"/>
  <c r="I9" i="21"/>
  <c r="I10" i="21"/>
  <c r="I4" i="21"/>
  <c r="I6" i="21"/>
  <c r="Y43" i="16"/>
  <c r="Y44" i="16"/>
  <c r="Y45" i="16"/>
  <c r="Y46" i="16"/>
  <c r="Y47" i="16"/>
  <c r="Y48" i="16"/>
  <c r="Y49" i="16"/>
  <c r="Y50" i="16"/>
  <c r="Y51" i="16"/>
  <c r="Y30" i="16"/>
  <c r="Y31" i="16"/>
  <c r="Y32" i="16"/>
  <c r="Y33" i="16"/>
  <c r="Y34" i="16"/>
  <c r="Y35" i="16"/>
  <c r="Y42" i="16"/>
  <c r="Y29" i="16"/>
  <c r="Y17" i="16"/>
  <c r="Y18" i="16"/>
  <c r="Y19" i="16"/>
  <c r="Y20" i="16"/>
  <c r="Y21" i="16"/>
  <c r="Y22" i="16"/>
  <c r="Y16" i="16"/>
  <c r="Y5" i="16"/>
  <c r="Y9" i="16"/>
  <c r="Y6" i="16"/>
  <c r="Y10" i="16"/>
  <c r="Y4" i="16"/>
  <c r="Y7" i="16"/>
  <c r="Y8" i="16"/>
  <c r="Y43" i="18"/>
  <c r="Y44" i="18"/>
  <c r="Y45" i="18"/>
  <c r="Y46" i="18"/>
  <c r="Y47" i="18"/>
  <c r="Y48" i="18"/>
  <c r="Y49" i="18"/>
  <c r="Y50" i="18"/>
  <c r="Y51" i="18"/>
  <c r="Y42" i="18"/>
  <c r="Y30" i="18"/>
  <c r="Y31" i="18"/>
  <c r="Y32" i="18"/>
  <c r="Y29" i="18"/>
  <c r="Y35" i="18"/>
  <c r="Y34" i="18"/>
  <c r="Y16" i="18"/>
  <c r="Y33" i="18"/>
  <c r="Y17" i="18"/>
  <c r="Y19" i="18"/>
  <c r="Y21" i="18"/>
  <c r="Y18" i="18"/>
  <c r="Y20" i="18"/>
  <c r="Y22" i="18"/>
  <c r="Y5" i="18"/>
  <c r="Y9" i="18"/>
  <c r="Y6" i="18"/>
  <c r="Y10" i="18"/>
  <c r="Y7" i="18"/>
  <c r="Y8" i="18"/>
  <c r="Y4" i="18"/>
  <c r="Y43" i="20"/>
  <c r="Y44" i="20"/>
  <c r="Y45" i="20"/>
  <c r="Y46" i="20"/>
  <c r="Y47" i="20"/>
  <c r="Y48" i="20"/>
  <c r="Y49" i="20"/>
  <c r="Y50" i="20"/>
  <c r="Y51" i="20"/>
  <c r="Y42" i="20"/>
  <c r="Y30" i="20"/>
  <c r="Y31" i="20"/>
  <c r="Y32" i="20"/>
  <c r="Y33" i="20"/>
  <c r="Y34" i="20"/>
  <c r="Y35" i="20"/>
  <c r="Y29" i="20"/>
  <c r="Y17" i="20"/>
  <c r="Y19" i="20"/>
  <c r="Y21" i="20"/>
  <c r="Y16" i="20"/>
  <c r="Y18" i="20"/>
  <c r="Y20" i="20"/>
  <c r="Y22" i="20"/>
  <c r="Y5" i="20"/>
  <c r="Y7" i="20"/>
  <c r="Y9" i="20"/>
  <c r="Y4" i="20"/>
  <c r="Y6" i="20"/>
  <c r="Y8" i="20"/>
  <c r="Y10" i="20"/>
  <c r="S43" i="14"/>
  <c r="S44" i="14"/>
  <c r="S45" i="14"/>
  <c r="S46" i="14"/>
  <c r="S47" i="14"/>
  <c r="S48" i="14"/>
  <c r="S49" i="14"/>
  <c r="S50" i="14"/>
  <c r="S51" i="14"/>
  <c r="S42" i="14"/>
  <c r="S31" i="14"/>
  <c r="S33" i="14"/>
  <c r="S35" i="14"/>
  <c r="S29" i="14"/>
  <c r="S30" i="14"/>
  <c r="S32" i="14"/>
  <c r="S34" i="14"/>
  <c r="S16" i="14"/>
  <c r="S17" i="14"/>
  <c r="S21" i="14"/>
  <c r="S18" i="14"/>
  <c r="S22" i="14"/>
  <c r="S19" i="14"/>
  <c r="S20" i="14"/>
  <c r="S5" i="14"/>
  <c r="S6" i="14"/>
  <c r="S7" i="14"/>
  <c r="S8" i="14"/>
  <c r="S9" i="14"/>
  <c r="S10" i="14"/>
  <c r="S4" i="14"/>
  <c r="V46" i="17"/>
  <c r="V45" i="17"/>
  <c r="V44" i="17"/>
  <c r="V48" i="17"/>
  <c r="V50" i="17"/>
  <c r="V43" i="17"/>
  <c r="V49" i="17"/>
  <c r="V51" i="17"/>
  <c r="V47" i="17"/>
  <c r="V42" i="17"/>
  <c r="V31" i="17"/>
  <c r="V33" i="17"/>
  <c r="V35" i="17"/>
  <c r="V32" i="17"/>
  <c r="V34" i="17"/>
  <c r="V29" i="17"/>
  <c r="V17" i="17"/>
  <c r="V18" i="17"/>
  <c r="V19" i="17"/>
  <c r="V20" i="17"/>
  <c r="V21" i="17"/>
  <c r="V22" i="17"/>
  <c r="V30" i="17"/>
  <c r="V16" i="17"/>
  <c r="V5" i="17"/>
  <c r="V6" i="17"/>
  <c r="V7" i="17"/>
  <c r="V8" i="17"/>
  <c r="V9" i="17"/>
  <c r="V10" i="17"/>
  <c r="V4" i="17"/>
  <c r="K43" i="12"/>
  <c r="K44" i="12"/>
  <c r="K45" i="12"/>
  <c r="K46" i="12"/>
  <c r="K47" i="12"/>
  <c r="K48" i="12"/>
  <c r="K49" i="12"/>
  <c r="K50" i="12"/>
  <c r="K51" i="12"/>
  <c r="K42" i="12"/>
  <c r="K31" i="12"/>
  <c r="K33" i="12"/>
  <c r="K35" i="12"/>
  <c r="K30" i="12"/>
  <c r="K32" i="12"/>
  <c r="K34" i="12"/>
  <c r="K29" i="12"/>
  <c r="K17" i="12"/>
  <c r="K21" i="12"/>
  <c r="K18" i="12"/>
  <c r="K22" i="12"/>
  <c r="K19" i="12"/>
  <c r="K20" i="12"/>
  <c r="K16" i="12"/>
  <c r="K5" i="12"/>
  <c r="K6" i="12"/>
  <c r="K7" i="12"/>
  <c r="K8" i="12"/>
  <c r="K9" i="12"/>
  <c r="K10" i="12"/>
  <c r="K4" i="12"/>
  <c r="O43" i="12"/>
  <c r="O44" i="12"/>
  <c r="O45" i="12"/>
  <c r="O46" i="12"/>
  <c r="O47" i="12"/>
  <c r="O48" i="12"/>
  <c r="O49" i="12"/>
  <c r="O50" i="12"/>
  <c r="O51" i="12"/>
  <c r="O42" i="12"/>
  <c r="O30" i="12"/>
  <c r="O32" i="12"/>
  <c r="O34" i="12"/>
  <c r="O31" i="12"/>
  <c r="O33" i="12"/>
  <c r="O35" i="12"/>
  <c r="O29" i="12"/>
  <c r="O20" i="12"/>
  <c r="O17" i="12"/>
  <c r="O21" i="12"/>
  <c r="O18" i="12"/>
  <c r="O22" i="12"/>
  <c r="O19" i="12"/>
  <c r="O16" i="12"/>
  <c r="O5" i="12"/>
  <c r="O6" i="12"/>
  <c r="O7" i="12"/>
  <c r="O8" i="12"/>
  <c r="O9" i="12"/>
  <c r="O10" i="12"/>
  <c r="O4" i="12"/>
  <c r="S43" i="12"/>
  <c r="S44" i="12"/>
  <c r="S45" i="12"/>
  <c r="S46" i="12"/>
  <c r="S47" i="12"/>
  <c r="S48" i="12"/>
  <c r="S49" i="12"/>
  <c r="S50" i="12"/>
  <c r="S51" i="12"/>
  <c r="S42" i="12"/>
  <c r="S31" i="12"/>
  <c r="S33" i="12"/>
  <c r="S35" i="12"/>
  <c r="S30" i="12"/>
  <c r="S32" i="12"/>
  <c r="S34" i="12"/>
  <c r="S29" i="12"/>
  <c r="S19" i="12"/>
  <c r="S20" i="12"/>
  <c r="S17" i="12"/>
  <c r="S21" i="12"/>
  <c r="S16" i="12"/>
  <c r="S18" i="12"/>
  <c r="S22" i="12"/>
  <c r="S5" i="12"/>
  <c r="S6" i="12"/>
  <c r="S7" i="12"/>
  <c r="S8" i="12"/>
  <c r="S9" i="12"/>
  <c r="S10" i="12"/>
  <c r="S4" i="12"/>
  <c r="W43" i="12"/>
  <c r="W44" i="12"/>
  <c r="W45" i="12"/>
  <c r="W46" i="12"/>
  <c r="W47" i="12"/>
  <c r="W48" i="12"/>
  <c r="W49" i="12"/>
  <c r="W50" i="12"/>
  <c r="W51" i="12"/>
  <c r="W42" i="12"/>
  <c r="W30" i="12"/>
  <c r="W32" i="12"/>
  <c r="W34" i="12"/>
  <c r="W31" i="12"/>
  <c r="W33" i="12"/>
  <c r="W35" i="12"/>
  <c r="W29" i="12"/>
  <c r="W18" i="12"/>
  <c r="W22" i="12"/>
  <c r="W19" i="12"/>
  <c r="W20" i="12"/>
  <c r="W16" i="12"/>
  <c r="W17" i="12"/>
  <c r="W21" i="12"/>
  <c r="W5" i="12"/>
  <c r="W6" i="12"/>
  <c r="W7" i="12"/>
  <c r="W8" i="12"/>
  <c r="W9" i="12"/>
  <c r="W10" i="12"/>
  <c r="W4" i="12"/>
  <c r="AA43" i="12"/>
  <c r="AA44" i="12"/>
  <c r="AA45" i="12"/>
  <c r="AA46" i="12"/>
  <c r="AA47" i="12"/>
  <c r="AA48" i="12"/>
  <c r="AA49" i="12"/>
  <c r="AA50" i="12"/>
  <c r="AA51" i="12"/>
  <c r="AA42" i="12"/>
  <c r="AA31" i="12"/>
  <c r="AA33" i="12"/>
  <c r="AA35" i="12"/>
  <c r="AA30" i="12"/>
  <c r="AA32" i="12"/>
  <c r="AA34" i="12"/>
  <c r="AA29" i="12"/>
  <c r="AA17" i="12"/>
  <c r="AA21" i="12"/>
  <c r="AA18" i="12"/>
  <c r="AA22" i="12"/>
  <c r="AA19" i="12"/>
  <c r="AA20" i="12"/>
  <c r="AA5" i="12"/>
  <c r="AA6" i="12"/>
  <c r="AA7" i="12"/>
  <c r="AA8" i="12"/>
  <c r="AA9" i="12"/>
  <c r="AA10" i="12"/>
  <c r="AA16" i="12"/>
  <c r="AA4" i="12"/>
  <c r="Y43" i="14"/>
  <c r="Y44" i="14"/>
  <c r="Y45" i="14"/>
  <c r="Y46" i="14"/>
  <c r="Y47" i="14"/>
  <c r="Y48" i="14"/>
  <c r="Y49" i="14"/>
  <c r="Y50" i="14"/>
  <c r="Y51" i="14"/>
  <c r="Y42" i="14"/>
  <c r="Y30" i="14"/>
  <c r="Y31" i="14"/>
  <c r="Y32" i="14"/>
  <c r="Y33" i="14"/>
  <c r="Y34" i="14"/>
  <c r="Y35" i="14"/>
  <c r="Y29" i="14"/>
  <c r="Y16" i="14"/>
  <c r="Y17" i="14"/>
  <c r="Y18" i="14"/>
  <c r="Y19" i="14"/>
  <c r="Y20" i="14"/>
  <c r="Y21" i="14"/>
  <c r="Y22" i="14"/>
  <c r="Y5" i="14"/>
  <c r="Y9" i="14"/>
  <c r="Y6" i="14"/>
  <c r="Y10" i="14"/>
  <c r="Y7" i="14"/>
  <c r="Y8" i="14"/>
  <c r="Y4" i="14"/>
  <c r="I43" i="14"/>
  <c r="I44" i="14"/>
  <c r="I45" i="14"/>
  <c r="I46" i="14"/>
  <c r="I47" i="14"/>
  <c r="I48" i="14"/>
  <c r="I49" i="14"/>
  <c r="I50" i="14"/>
  <c r="I51" i="14"/>
  <c r="I42" i="14"/>
  <c r="I30" i="14"/>
  <c r="I31" i="14"/>
  <c r="I32" i="14"/>
  <c r="I33" i="14"/>
  <c r="I34" i="14"/>
  <c r="I35" i="14"/>
  <c r="I29" i="14"/>
  <c r="I37" i="14" s="1"/>
  <c r="I17" i="14"/>
  <c r="I18" i="14"/>
  <c r="I19" i="14"/>
  <c r="I20" i="14"/>
  <c r="I21" i="14"/>
  <c r="I22" i="14"/>
  <c r="I16" i="14"/>
  <c r="I5" i="14"/>
  <c r="I9" i="14"/>
  <c r="I6" i="14"/>
  <c r="I10" i="14"/>
  <c r="I7" i="14"/>
  <c r="I8" i="14"/>
  <c r="I4" i="14"/>
  <c r="J45" i="17"/>
  <c r="J44" i="17"/>
  <c r="J49" i="17"/>
  <c r="J51" i="17"/>
  <c r="J43" i="17"/>
  <c r="J47" i="17"/>
  <c r="J48" i="17"/>
  <c r="J50" i="17"/>
  <c r="J46" i="17"/>
  <c r="J42" i="17"/>
  <c r="J30" i="17"/>
  <c r="J32" i="17"/>
  <c r="J34" i="17"/>
  <c r="J31" i="17"/>
  <c r="J33" i="17"/>
  <c r="J35" i="17"/>
  <c r="J29" i="17"/>
  <c r="J17" i="17"/>
  <c r="J18" i="17"/>
  <c r="J19" i="17"/>
  <c r="J20" i="17"/>
  <c r="J21" i="17"/>
  <c r="J22" i="17"/>
  <c r="J16" i="17"/>
  <c r="J5" i="17"/>
  <c r="J6" i="17"/>
  <c r="J7" i="17"/>
  <c r="J8" i="17"/>
  <c r="J9" i="17"/>
  <c r="J10" i="17"/>
  <c r="J4" i="17"/>
  <c r="J43" i="20"/>
  <c r="J44" i="20"/>
  <c r="J45" i="20"/>
  <c r="J46" i="20"/>
  <c r="J47" i="20"/>
  <c r="J48" i="20"/>
  <c r="J50" i="20"/>
  <c r="J49" i="20"/>
  <c r="J51" i="20"/>
  <c r="J42" i="20"/>
  <c r="J30" i="20"/>
  <c r="J31" i="20"/>
  <c r="J32" i="20"/>
  <c r="J33" i="20"/>
  <c r="J34" i="20"/>
  <c r="J35" i="20"/>
  <c r="J29" i="20"/>
  <c r="J17" i="20"/>
  <c r="J18" i="20"/>
  <c r="J19" i="20"/>
  <c r="J20" i="20"/>
  <c r="J21" i="20"/>
  <c r="J22" i="20"/>
  <c r="J16" i="20"/>
  <c r="J5" i="20"/>
  <c r="J6" i="20"/>
  <c r="J7" i="20"/>
  <c r="J8" i="20"/>
  <c r="J9" i="20"/>
  <c r="J10" i="20"/>
  <c r="J4" i="20"/>
  <c r="J43" i="21"/>
  <c r="J45" i="21"/>
  <c r="J47" i="21"/>
  <c r="J49" i="21"/>
  <c r="J51" i="21"/>
  <c r="J44" i="21"/>
  <c r="J46" i="21"/>
  <c r="J48" i="21"/>
  <c r="J50" i="21"/>
  <c r="J42" i="21"/>
  <c r="J30" i="21"/>
  <c r="J31" i="21"/>
  <c r="J32" i="21"/>
  <c r="J33" i="21"/>
  <c r="J34" i="21"/>
  <c r="J35" i="21"/>
  <c r="J29" i="21"/>
  <c r="J17" i="21"/>
  <c r="J18" i="21"/>
  <c r="J19" i="21"/>
  <c r="J20" i="21"/>
  <c r="J21" i="21"/>
  <c r="J22" i="21"/>
  <c r="J16" i="21"/>
  <c r="J5" i="21"/>
  <c r="J6" i="21"/>
  <c r="J7" i="21"/>
  <c r="J8" i="21"/>
  <c r="J9" i="21"/>
  <c r="J10" i="21"/>
  <c r="J4" i="21"/>
  <c r="N43" i="15"/>
  <c r="N45" i="15"/>
  <c r="N47" i="15"/>
  <c r="N49" i="15"/>
  <c r="N51" i="15"/>
  <c r="N44" i="15"/>
  <c r="N48" i="15"/>
  <c r="N42" i="15"/>
  <c r="N46" i="15"/>
  <c r="N50" i="15"/>
  <c r="N31" i="15"/>
  <c r="N33" i="15"/>
  <c r="N35" i="15"/>
  <c r="N30" i="15"/>
  <c r="N32" i="15"/>
  <c r="N29" i="15"/>
  <c r="N34" i="15"/>
  <c r="N17" i="15"/>
  <c r="N18" i="15"/>
  <c r="N19" i="15"/>
  <c r="N20" i="15"/>
  <c r="N21" i="15"/>
  <c r="N22" i="15"/>
  <c r="N16" i="15"/>
  <c r="N5" i="15"/>
  <c r="N6" i="15"/>
  <c r="N7" i="15"/>
  <c r="N8" i="15"/>
  <c r="N9" i="15"/>
  <c r="N10" i="15"/>
  <c r="N4" i="15"/>
  <c r="N44" i="17"/>
  <c r="N43" i="17"/>
  <c r="N47" i="17"/>
  <c r="N46" i="17"/>
  <c r="N48" i="17"/>
  <c r="N50" i="17"/>
  <c r="N45" i="17"/>
  <c r="N49" i="17"/>
  <c r="N51" i="17"/>
  <c r="N42" i="17"/>
  <c r="N31" i="17"/>
  <c r="N33" i="17"/>
  <c r="N35" i="17"/>
  <c r="N34" i="17"/>
  <c r="N30" i="17"/>
  <c r="N29" i="17"/>
  <c r="N17" i="17"/>
  <c r="N18" i="17"/>
  <c r="N19" i="17"/>
  <c r="N20" i="17"/>
  <c r="N21" i="17"/>
  <c r="N22" i="17"/>
  <c r="N32" i="17"/>
  <c r="N16" i="17"/>
  <c r="N5" i="17"/>
  <c r="N6" i="17"/>
  <c r="N7" i="17"/>
  <c r="N8" i="17"/>
  <c r="N9" i="17"/>
  <c r="N10" i="17"/>
  <c r="N4" i="17"/>
  <c r="R43" i="19"/>
  <c r="R45" i="19"/>
  <c r="R42" i="19"/>
  <c r="R44" i="19"/>
  <c r="R46" i="19"/>
  <c r="R47" i="19"/>
  <c r="R48" i="19"/>
  <c r="R49" i="19"/>
  <c r="R50" i="19"/>
  <c r="R51" i="19"/>
  <c r="R30" i="19"/>
  <c r="R31" i="19"/>
  <c r="R32" i="19"/>
  <c r="R33" i="19"/>
  <c r="R34" i="19"/>
  <c r="R35" i="19"/>
  <c r="R17" i="19"/>
  <c r="R18" i="19"/>
  <c r="R19" i="19"/>
  <c r="R20" i="19"/>
  <c r="R21" i="19"/>
  <c r="R22" i="19"/>
  <c r="R29" i="19"/>
  <c r="R16" i="19"/>
  <c r="R5" i="19"/>
  <c r="R6" i="19"/>
  <c r="R7" i="19"/>
  <c r="R8" i="19"/>
  <c r="R9" i="19"/>
  <c r="R10" i="19"/>
  <c r="R4" i="19"/>
  <c r="X43" i="16"/>
  <c r="X45" i="16"/>
  <c r="X47" i="16"/>
  <c r="X49" i="16"/>
  <c r="X51" i="16"/>
  <c r="X44" i="16"/>
  <c r="X48" i="16"/>
  <c r="X46" i="16"/>
  <c r="X50" i="16"/>
  <c r="X42" i="16"/>
  <c r="X30" i="16"/>
  <c r="X31" i="16"/>
  <c r="X32" i="16"/>
  <c r="X33" i="16"/>
  <c r="X34" i="16"/>
  <c r="X35" i="16"/>
  <c r="X29" i="16"/>
  <c r="X17" i="16"/>
  <c r="X18" i="16"/>
  <c r="X19" i="16"/>
  <c r="X20" i="16"/>
  <c r="X21" i="16"/>
  <c r="X22" i="16"/>
  <c r="X16" i="16"/>
  <c r="X5" i="16"/>
  <c r="X6" i="16"/>
  <c r="X7" i="16"/>
  <c r="X8" i="16"/>
  <c r="X9" i="16"/>
  <c r="X10" i="16"/>
  <c r="X4" i="16"/>
  <c r="X44" i="14"/>
  <c r="X45" i="14"/>
  <c r="X47" i="14"/>
  <c r="X49" i="14"/>
  <c r="X51" i="14"/>
  <c r="X46" i="14"/>
  <c r="X50" i="14"/>
  <c r="X42" i="14"/>
  <c r="X43" i="14"/>
  <c r="X48" i="14"/>
  <c r="X30" i="14"/>
  <c r="X31" i="14"/>
  <c r="X32" i="14"/>
  <c r="X33" i="14"/>
  <c r="X34" i="14"/>
  <c r="X35" i="14"/>
  <c r="X29" i="14"/>
  <c r="X17" i="14"/>
  <c r="X18" i="14"/>
  <c r="X19" i="14"/>
  <c r="X20" i="14"/>
  <c r="X21" i="14"/>
  <c r="X22" i="14"/>
  <c r="X16" i="14"/>
  <c r="X5" i="14"/>
  <c r="X6" i="14"/>
  <c r="X7" i="14"/>
  <c r="X8" i="14"/>
  <c r="X9" i="14"/>
  <c r="X10" i="14"/>
  <c r="X4" i="14"/>
  <c r="X12" i="14" s="1"/>
  <c r="H44" i="14"/>
  <c r="H45" i="14"/>
  <c r="H43" i="14"/>
  <c r="H47" i="14"/>
  <c r="H49" i="14"/>
  <c r="H51" i="14"/>
  <c r="H46" i="14"/>
  <c r="H50" i="14"/>
  <c r="H42" i="14"/>
  <c r="H48" i="14"/>
  <c r="H30" i="14"/>
  <c r="H31" i="14"/>
  <c r="H32" i="14"/>
  <c r="H33" i="14"/>
  <c r="H34" i="14"/>
  <c r="H35" i="14"/>
  <c r="H29" i="14"/>
  <c r="H17" i="14"/>
  <c r="H18" i="14"/>
  <c r="H19" i="14"/>
  <c r="H20" i="14"/>
  <c r="H21" i="14"/>
  <c r="H22" i="14"/>
  <c r="H16" i="14"/>
  <c r="H5" i="14"/>
  <c r="H6" i="14"/>
  <c r="H7" i="14"/>
  <c r="H8" i="14"/>
  <c r="H9" i="14"/>
  <c r="H10" i="14"/>
  <c r="H4" i="14"/>
  <c r="K43" i="19"/>
  <c r="K45" i="19"/>
  <c r="K42" i="19"/>
  <c r="K44" i="19"/>
  <c r="K48" i="19"/>
  <c r="K49" i="19"/>
  <c r="K46" i="19"/>
  <c r="K50" i="19"/>
  <c r="K47" i="19"/>
  <c r="K30" i="19"/>
  <c r="K34" i="19"/>
  <c r="K31" i="19"/>
  <c r="K35" i="19"/>
  <c r="K29" i="19"/>
  <c r="K51" i="19"/>
  <c r="K32" i="19"/>
  <c r="K33" i="19"/>
  <c r="K18" i="19"/>
  <c r="K20" i="19"/>
  <c r="K22" i="19"/>
  <c r="K16" i="19"/>
  <c r="K24" i="19" s="1"/>
  <c r="K17" i="19"/>
  <c r="K19" i="19"/>
  <c r="K21" i="19"/>
  <c r="K5" i="19"/>
  <c r="K6" i="19"/>
  <c r="K7" i="19"/>
  <c r="K8" i="19"/>
  <c r="K9" i="19"/>
  <c r="K10" i="19"/>
  <c r="K4" i="19"/>
  <c r="O43" i="16"/>
  <c r="O44" i="16"/>
  <c r="O45" i="16"/>
  <c r="O46" i="16"/>
  <c r="O47" i="16"/>
  <c r="O48" i="16"/>
  <c r="O49" i="16"/>
  <c r="O50" i="16"/>
  <c r="O51" i="16"/>
  <c r="O42" i="16"/>
  <c r="O30" i="16"/>
  <c r="O32" i="16"/>
  <c r="O34" i="16"/>
  <c r="O31" i="16"/>
  <c r="O33" i="16"/>
  <c r="O35" i="16"/>
  <c r="O29" i="16"/>
  <c r="O18" i="16"/>
  <c r="O22" i="16"/>
  <c r="O19" i="16"/>
  <c r="O20" i="16"/>
  <c r="O16" i="16"/>
  <c r="O17" i="16"/>
  <c r="O21" i="16"/>
  <c r="O5" i="16"/>
  <c r="O6" i="16"/>
  <c r="O7" i="16"/>
  <c r="O8" i="16"/>
  <c r="O9" i="16"/>
  <c r="O10" i="16"/>
  <c r="O4" i="16"/>
  <c r="O46" i="20"/>
  <c r="O42" i="20"/>
  <c r="O43" i="20"/>
  <c r="O47" i="20"/>
  <c r="O49" i="20"/>
  <c r="O51" i="20"/>
  <c r="O44" i="20"/>
  <c r="O48" i="20"/>
  <c r="O50" i="20"/>
  <c r="O29" i="20"/>
  <c r="O31" i="20"/>
  <c r="O35" i="20"/>
  <c r="O32" i="20"/>
  <c r="O33" i="20"/>
  <c r="O45" i="20"/>
  <c r="O30" i="20"/>
  <c r="O34" i="20"/>
  <c r="O17" i="20"/>
  <c r="O19" i="20"/>
  <c r="O21" i="20"/>
  <c r="O18" i="20"/>
  <c r="O20" i="20"/>
  <c r="O22" i="20"/>
  <c r="O16" i="20"/>
  <c r="O5" i="20"/>
  <c r="O6" i="20"/>
  <c r="O8" i="20"/>
  <c r="O10" i="20"/>
  <c r="O4" i="20"/>
  <c r="O7" i="20"/>
  <c r="O9" i="20"/>
  <c r="S43" i="16"/>
  <c r="S44" i="16"/>
  <c r="S45" i="16"/>
  <c r="S46" i="16"/>
  <c r="S47" i="16"/>
  <c r="S48" i="16"/>
  <c r="S49" i="16"/>
  <c r="S50" i="16"/>
  <c r="S51" i="16"/>
  <c r="S42" i="16"/>
  <c r="S31" i="16"/>
  <c r="S33" i="16"/>
  <c r="S36" i="16" s="1"/>
  <c r="S35" i="16"/>
  <c r="S30" i="16"/>
  <c r="S32" i="16"/>
  <c r="S34" i="16"/>
  <c r="S29" i="16"/>
  <c r="S17" i="16"/>
  <c r="S21" i="16"/>
  <c r="S16" i="16"/>
  <c r="S18" i="16"/>
  <c r="S22" i="16"/>
  <c r="S19" i="16"/>
  <c r="S20" i="16"/>
  <c r="S5" i="16"/>
  <c r="S6" i="16"/>
  <c r="S7" i="16"/>
  <c r="S8" i="16"/>
  <c r="S12" i="16" s="1"/>
  <c r="S9" i="16"/>
  <c r="S10" i="16"/>
  <c r="S4" i="16"/>
  <c r="S45" i="20"/>
  <c r="S42" i="20"/>
  <c r="S46" i="20"/>
  <c r="S48" i="20"/>
  <c r="S50" i="20"/>
  <c r="S43" i="20"/>
  <c r="S51" i="20"/>
  <c r="S44" i="20"/>
  <c r="S47" i="20"/>
  <c r="S29" i="20"/>
  <c r="S30" i="20"/>
  <c r="S34" i="20"/>
  <c r="S49" i="20"/>
  <c r="S31" i="20"/>
  <c r="S35" i="20"/>
  <c r="S32" i="20"/>
  <c r="S33" i="20"/>
  <c r="S18" i="20"/>
  <c r="S20" i="20"/>
  <c r="S22" i="20"/>
  <c r="S17" i="20"/>
  <c r="S19" i="20"/>
  <c r="S21" i="20"/>
  <c r="S16" i="20"/>
  <c r="S5" i="20"/>
  <c r="S7" i="20"/>
  <c r="S9" i="20"/>
  <c r="S4" i="20"/>
  <c r="S6" i="20"/>
  <c r="S8" i="20"/>
  <c r="S10" i="20"/>
  <c r="S43" i="21"/>
  <c r="S45" i="21"/>
  <c r="S47" i="21"/>
  <c r="S49" i="21"/>
  <c r="S51" i="21"/>
  <c r="S42" i="21"/>
  <c r="S50" i="21"/>
  <c r="S44" i="21"/>
  <c r="S46" i="21"/>
  <c r="S32" i="21"/>
  <c r="S33" i="21"/>
  <c r="S48" i="21"/>
  <c r="S30" i="21"/>
  <c r="S34" i="21"/>
  <c r="S29" i="21"/>
  <c r="S31" i="21"/>
  <c r="S35" i="21"/>
  <c r="S18" i="21"/>
  <c r="S20" i="21"/>
  <c r="S16" i="21"/>
  <c r="S17" i="21"/>
  <c r="S19" i="21"/>
  <c r="S21" i="21"/>
  <c r="S22" i="21"/>
  <c r="S6" i="21"/>
  <c r="S7" i="21"/>
  <c r="S8" i="21"/>
  <c r="S9" i="21"/>
  <c r="S10" i="21"/>
  <c r="S4" i="21"/>
  <c r="S5" i="21"/>
  <c r="AA46" i="17"/>
  <c r="AA45" i="17"/>
  <c r="AA47" i="17"/>
  <c r="AA49" i="17"/>
  <c r="AA51" i="17"/>
  <c r="AA44" i="17"/>
  <c r="AA50" i="17"/>
  <c r="AA43" i="17"/>
  <c r="AA31" i="17"/>
  <c r="AA33" i="17"/>
  <c r="AA35" i="17"/>
  <c r="AA42" i="17"/>
  <c r="AA30" i="17"/>
  <c r="AA32" i="17"/>
  <c r="AA34" i="17"/>
  <c r="AA29" i="17"/>
  <c r="AA48" i="17"/>
  <c r="AA18" i="17"/>
  <c r="AA20" i="17"/>
  <c r="AA22" i="17"/>
  <c r="AA17" i="17"/>
  <c r="AA19" i="17"/>
  <c r="AA21" i="17"/>
  <c r="AA5" i="17"/>
  <c r="AA6" i="17"/>
  <c r="AA7" i="17"/>
  <c r="AA8" i="17"/>
  <c r="AA9" i="17"/>
  <c r="AA10" i="17"/>
  <c r="AA16" i="17"/>
  <c r="AA4" i="17"/>
  <c r="AA43" i="21"/>
  <c r="AA45" i="21"/>
  <c r="AA47" i="21"/>
  <c r="AA49" i="21"/>
  <c r="AA51" i="21"/>
  <c r="AA42" i="21"/>
  <c r="AA48" i="21"/>
  <c r="AA50" i="21"/>
  <c r="AA44" i="21"/>
  <c r="AA30" i="21"/>
  <c r="AA34" i="21"/>
  <c r="AA46" i="21"/>
  <c r="AA31" i="21"/>
  <c r="AA35" i="21"/>
  <c r="AA32" i="21"/>
  <c r="AA29" i="21"/>
  <c r="AA36" i="21" s="1"/>
  <c r="AA33" i="21"/>
  <c r="AA18" i="21"/>
  <c r="AA20" i="21"/>
  <c r="AA22" i="21"/>
  <c r="AA17" i="21"/>
  <c r="AA19" i="21"/>
  <c r="AA21" i="21"/>
  <c r="AA16" i="21"/>
  <c r="AA5" i="21"/>
  <c r="AA6" i="21"/>
  <c r="AA7" i="21"/>
  <c r="AA8" i="21"/>
  <c r="AA9" i="21"/>
  <c r="AA10" i="21"/>
  <c r="AA4" i="21"/>
  <c r="L43" i="18"/>
  <c r="L44" i="18"/>
  <c r="L45" i="18"/>
  <c r="L46" i="18"/>
  <c r="L47" i="18"/>
  <c r="L48" i="18"/>
  <c r="L49" i="18"/>
  <c r="L50" i="18"/>
  <c r="L51" i="18"/>
  <c r="L42" i="18"/>
  <c r="L30" i="18"/>
  <c r="L31" i="18"/>
  <c r="L32" i="18"/>
  <c r="L33" i="18"/>
  <c r="L34" i="18"/>
  <c r="L35" i="18"/>
  <c r="L29" i="18"/>
  <c r="L17" i="18"/>
  <c r="L18" i="18"/>
  <c r="L19" i="18"/>
  <c r="L20" i="18"/>
  <c r="L21" i="18"/>
  <c r="L22" i="18"/>
  <c r="L16" i="18"/>
  <c r="L5" i="18"/>
  <c r="L6" i="18"/>
  <c r="L7" i="18"/>
  <c r="L8" i="18"/>
  <c r="L9" i="18"/>
  <c r="L10" i="18"/>
  <c r="L4" i="18"/>
  <c r="L43" i="20"/>
  <c r="L44" i="20"/>
  <c r="L45" i="20"/>
  <c r="L46" i="20"/>
  <c r="L47" i="20"/>
  <c r="L48" i="20"/>
  <c r="L49" i="20"/>
  <c r="L50" i="20"/>
  <c r="L51" i="20"/>
  <c r="L42" i="20"/>
  <c r="L30" i="20"/>
  <c r="L31" i="20"/>
  <c r="L32" i="20"/>
  <c r="L33" i="20"/>
  <c r="L34" i="20"/>
  <c r="L35" i="20"/>
  <c r="L29" i="20"/>
  <c r="L17" i="20"/>
  <c r="L18" i="20"/>
  <c r="L19" i="20"/>
  <c r="L20" i="20"/>
  <c r="L21" i="20"/>
  <c r="L22" i="20"/>
  <c r="L16" i="20"/>
  <c r="L5" i="20"/>
  <c r="L6" i="20"/>
  <c r="L7" i="20"/>
  <c r="L8" i="20"/>
  <c r="L9" i="20"/>
  <c r="L10" i="20"/>
  <c r="L4" i="20"/>
  <c r="P46" i="17"/>
  <c r="P48" i="17"/>
  <c r="P49" i="17"/>
  <c r="P50" i="17"/>
  <c r="P51" i="17"/>
  <c r="P45" i="17"/>
  <c r="P47" i="17"/>
  <c r="P44" i="17"/>
  <c r="P43" i="17"/>
  <c r="P30" i="17"/>
  <c r="P31" i="17"/>
  <c r="P32" i="17"/>
  <c r="P33" i="17"/>
  <c r="P34" i="17"/>
  <c r="P35" i="17"/>
  <c r="P42" i="17"/>
  <c r="P17" i="17"/>
  <c r="P18" i="17"/>
  <c r="P19" i="17"/>
  <c r="P20" i="17"/>
  <c r="P21" i="17"/>
  <c r="P22" i="17"/>
  <c r="P29" i="17"/>
  <c r="P36" i="17" s="1"/>
  <c r="P16" i="17"/>
  <c r="P5" i="17"/>
  <c r="P6" i="17"/>
  <c r="P7" i="17"/>
  <c r="P8" i="17"/>
  <c r="P9" i="17"/>
  <c r="P10" i="17"/>
  <c r="P4" i="17"/>
  <c r="P43" i="21"/>
  <c r="P44" i="21"/>
  <c r="P45" i="21"/>
  <c r="P46" i="21"/>
  <c r="P47" i="21"/>
  <c r="P48" i="21"/>
  <c r="P49" i="21"/>
  <c r="P50" i="21"/>
  <c r="P51" i="21"/>
  <c r="P30" i="21"/>
  <c r="P31" i="21"/>
  <c r="P32" i="21"/>
  <c r="P33" i="21"/>
  <c r="P34" i="21"/>
  <c r="P35" i="21"/>
  <c r="P42" i="21"/>
  <c r="P29" i="21"/>
  <c r="P17" i="21"/>
  <c r="P18" i="21"/>
  <c r="P19" i="21"/>
  <c r="P20" i="21"/>
  <c r="P21" i="21"/>
  <c r="P22" i="21"/>
  <c r="P16" i="21"/>
  <c r="P6" i="21"/>
  <c r="P5" i="21"/>
  <c r="P4" i="21"/>
  <c r="P7" i="21"/>
  <c r="P8" i="21"/>
  <c r="P9" i="21"/>
  <c r="P10" i="21"/>
  <c r="T43" i="15"/>
  <c r="T52" i="15" s="1"/>
  <c r="T45" i="15"/>
  <c r="T47" i="15"/>
  <c r="T49" i="15"/>
  <c r="T51" i="15"/>
  <c r="T46" i="15"/>
  <c r="T50" i="15"/>
  <c r="T42" i="15"/>
  <c r="T44" i="15"/>
  <c r="T48" i="15"/>
  <c r="T30" i="15"/>
  <c r="T31" i="15"/>
  <c r="T32" i="15"/>
  <c r="T36" i="15" s="1"/>
  <c r="T33" i="15"/>
  <c r="T34" i="15"/>
  <c r="T35" i="15"/>
  <c r="T17" i="15"/>
  <c r="T18" i="15"/>
  <c r="T19" i="15"/>
  <c r="T20" i="15"/>
  <c r="T21" i="15"/>
  <c r="T22" i="15"/>
  <c r="T29" i="15"/>
  <c r="T16" i="15"/>
  <c r="T5" i="15"/>
  <c r="T6" i="15"/>
  <c r="T7" i="15"/>
  <c r="T8" i="15"/>
  <c r="T9" i="15"/>
  <c r="T10" i="15"/>
  <c r="T4" i="15"/>
  <c r="T43" i="20"/>
  <c r="T44" i="20"/>
  <c r="T45" i="20"/>
  <c r="T46" i="20"/>
  <c r="T47" i="20"/>
  <c r="T48" i="20"/>
  <c r="T49" i="20"/>
  <c r="T50" i="20"/>
  <c r="T51" i="20"/>
  <c r="T42" i="20"/>
  <c r="T30" i="20"/>
  <c r="T31" i="20"/>
  <c r="T32" i="20"/>
  <c r="T33" i="20"/>
  <c r="T34" i="20"/>
  <c r="T35" i="20"/>
  <c r="T29" i="20"/>
  <c r="T17" i="20"/>
  <c r="T18" i="20"/>
  <c r="T19" i="20"/>
  <c r="T20" i="20"/>
  <c r="T21" i="20"/>
  <c r="T22" i="20"/>
  <c r="T16" i="20"/>
  <c r="T5" i="20"/>
  <c r="T6" i="20"/>
  <c r="T7" i="20"/>
  <c r="T8" i="20"/>
  <c r="T9" i="20"/>
  <c r="T10" i="20"/>
  <c r="T4" i="20"/>
  <c r="X44" i="17"/>
  <c r="X48" i="17"/>
  <c r="X49" i="17"/>
  <c r="X50" i="17"/>
  <c r="X51" i="17"/>
  <c r="X43" i="17"/>
  <c r="X47" i="17"/>
  <c r="X46" i="17"/>
  <c r="X45" i="17"/>
  <c r="X30" i="17"/>
  <c r="X31" i="17"/>
  <c r="X32" i="17"/>
  <c r="X33" i="17"/>
  <c r="X34" i="17"/>
  <c r="X35" i="17"/>
  <c r="X42" i="17"/>
  <c r="X17" i="17"/>
  <c r="X18" i="17"/>
  <c r="X19" i="17"/>
  <c r="X24" i="17" s="1"/>
  <c r="X20" i="17"/>
  <c r="X21" i="17"/>
  <c r="X22" i="17"/>
  <c r="X29" i="17"/>
  <c r="X16" i="17"/>
  <c r="X5" i="17"/>
  <c r="X6" i="17"/>
  <c r="X7" i="17"/>
  <c r="X8" i="17"/>
  <c r="X9" i="17"/>
  <c r="X10" i="17"/>
  <c r="X4" i="17"/>
  <c r="X44" i="15"/>
  <c r="X46" i="15"/>
  <c r="X48" i="15"/>
  <c r="X50" i="15"/>
  <c r="X45" i="15"/>
  <c r="X49" i="15"/>
  <c r="X42" i="15"/>
  <c r="X43" i="15"/>
  <c r="X47" i="15"/>
  <c r="X51" i="15"/>
  <c r="X30" i="15"/>
  <c r="X31" i="15"/>
  <c r="X32" i="15"/>
  <c r="X33" i="15"/>
  <c r="X34" i="15"/>
  <c r="X35" i="15"/>
  <c r="X17" i="15"/>
  <c r="X18" i="15"/>
  <c r="X19" i="15"/>
  <c r="X20" i="15"/>
  <c r="X21" i="15"/>
  <c r="X22" i="15"/>
  <c r="X29" i="15"/>
  <c r="X16" i="15"/>
  <c r="X5" i="15"/>
  <c r="X6" i="15"/>
  <c r="X7" i="15"/>
  <c r="X8" i="15"/>
  <c r="X9" i="15"/>
  <c r="X10" i="15"/>
  <c r="X4" i="15"/>
  <c r="X43" i="20"/>
  <c r="X52" i="20" s="1"/>
  <c r="X44" i="20"/>
  <c r="X45" i="20"/>
  <c r="X46" i="20"/>
  <c r="X47" i="20"/>
  <c r="X48" i="20"/>
  <c r="X49" i="20"/>
  <c r="X50" i="20"/>
  <c r="X51" i="20"/>
  <c r="X42" i="20"/>
  <c r="X30" i="20"/>
  <c r="X31" i="20"/>
  <c r="X32" i="20"/>
  <c r="X33" i="20"/>
  <c r="X34" i="20"/>
  <c r="X35" i="20"/>
  <c r="X29" i="20"/>
  <c r="X17" i="20"/>
  <c r="X18" i="20"/>
  <c r="X19" i="20"/>
  <c r="X20" i="20"/>
  <c r="X21" i="20"/>
  <c r="X22" i="20"/>
  <c r="X16" i="20"/>
  <c r="X5" i="20"/>
  <c r="X6" i="20"/>
  <c r="X7" i="20"/>
  <c r="X8" i="20"/>
  <c r="X9" i="20"/>
  <c r="X10" i="20"/>
  <c r="X4" i="20"/>
  <c r="H44" i="15"/>
  <c r="H46" i="15"/>
  <c r="H48" i="15"/>
  <c r="H50" i="15"/>
  <c r="H45" i="15"/>
  <c r="H49" i="15"/>
  <c r="H42" i="15"/>
  <c r="H43" i="15"/>
  <c r="H47" i="15"/>
  <c r="H51" i="15"/>
  <c r="H30" i="15"/>
  <c r="H31" i="15"/>
  <c r="H32" i="15"/>
  <c r="H33" i="15"/>
  <c r="H34" i="15"/>
  <c r="H35" i="15"/>
  <c r="H29" i="15"/>
  <c r="H17" i="15"/>
  <c r="H18" i="15"/>
  <c r="H19" i="15"/>
  <c r="H20" i="15"/>
  <c r="H21" i="15"/>
  <c r="H22" i="15"/>
  <c r="H16" i="15"/>
  <c r="H5" i="15"/>
  <c r="H6" i="15"/>
  <c r="H7" i="15"/>
  <c r="H8" i="15"/>
  <c r="H9" i="15"/>
  <c r="H10" i="15"/>
  <c r="H4" i="15"/>
  <c r="H43" i="21"/>
  <c r="H44" i="21"/>
  <c r="H45" i="21"/>
  <c r="H46" i="21"/>
  <c r="H47" i="21"/>
  <c r="H48" i="21"/>
  <c r="H49" i="21"/>
  <c r="H50" i="21"/>
  <c r="H51" i="21"/>
  <c r="H30" i="21"/>
  <c r="H31" i="21"/>
  <c r="H32" i="21"/>
  <c r="H33" i="21"/>
  <c r="H34" i="21"/>
  <c r="H35" i="21"/>
  <c r="H42" i="21"/>
  <c r="H29" i="21"/>
  <c r="H17" i="21"/>
  <c r="H18" i="21"/>
  <c r="H19" i="21"/>
  <c r="H20" i="21"/>
  <c r="H21" i="21"/>
  <c r="H22" i="21"/>
  <c r="H5" i="21"/>
  <c r="H16" i="21"/>
  <c r="H6" i="21"/>
  <c r="H4" i="21"/>
  <c r="H7" i="21"/>
  <c r="H8" i="21"/>
  <c r="H9" i="21"/>
  <c r="H10" i="21"/>
  <c r="U43" i="20"/>
  <c r="U44" i="20"/>
  <c r="U45" i="20"/>
  <c r="U46" i="20"/>
  <c r="U47" i="20"/>
  <c r="U48" i="20"/>
  <c r="U49" i="20"/>
  <c r="U50" i="20"/>
  <c r="U51" i="20"/>
  <c r="U42" i="20"/>
  <c r="U30" i="20"/>
  <c r="U31" i="20"/>
  <c r="U36" i="20" s="1"/>
  <c r="U32" i="20"/>
  <c r="U33" i="20"/>
  <c r="U34" i="20"/>
  <c r="U35" i="20"/>
  <c r="U29" i="20"/>
  <c r="U18" i="20"/>
  <c r="U20" i="20"/>
  <c r="U22" i="20"/>
  <c r="U16" i="20"/>
  <c r="U17" i="20"/>
  <c r="U19" i="20"/>
  <c r="U21" i="20"/>
  <c r="U6" i="20"/>
  <c r="U8" i="20"/>
  <c r="U10" i="20"/>
  <c r="U4" i="20"/>
  <c r="U7" i="20"/>
  <c r="U9" i="20"/>
  <c r="U5" i="20"/>
  <c r="U43" i="15"/>
  <c r="U44" i="15"/>
  <c r="U45" i="15"/>
  <c r="U46" i="15"/>
  <c r="U47" i="15"/>
  <c r="U48" i="15"/>
  <c r="U49" i="15"/>
  <c r="U50" i="15"/>
  <c r="U51" i="15"/>
  <c r="U42" i="15"/>
  <c r="U30" i="15"/>
  <c r="U31" i="15"/>
  <c r="U32" i="15"/>
  <c r="U33" i="15"/>
  <c r="U34" i="15"/>
  <c r="U35" i="15"/>
  <c r="U17" i="15"/>
  <c r="U18" i="15"/>
  <c r="U19" i="15"/>
  <c r="U20" i="15"/>
  <c r="U21" i="15"/>
  <c r="U22" i="15"/>
  <c r="U29" i="15"/>
  <c r="U16" i="15"/>
  <c r="U8" i="15"/>
  <c r="U4" i="15"/>
  <c r="U5" i="15"/>
  <c r="U9" i="15"/>
  <c r="U6" i="15"/>
  <c r="U10" i="15"/>
  <c r="U7" i="15"/>
  <c r="I43" i="16"/>
  <c r="I44" i="16"/>
  <c r="I45" i="16"/>
  <c r="I46" i="16"/>
  <c r="I47" i="16"/>
  <c r="I48" i="16"/>
  <c r="I49" i="16"/>
  <c r="I50" i="16"/>
  <c r="I51" i="16"/>
  <c r="I30" i="16"/>
  <c r="I31" i="16"/>
  <c r="I32" i="16"/>
  <c r="I33" i="16"/>
  <c r="I34" i="16"/>
  <c r="I35" i="16"/>
  <c r="I42" i="16"/>
  <c r="I29" i="16"/>
  <c r="I17" i="16"/>
  <c r="I18" i="16"/>
  <c r="I19" i="16"/>
  <c r="I20" i="16"/>
  <c r="I21" i="16"/>
  <c r="I22" i="16"/>
  <c r="I16" i="16"/>
  <c r="I5" i="16"/>
  <c r="I9" i="16"/>
  <c r="I6" i="16"/>
  <c r="I10" i="16"/>
  <c r="I4" i="16"/>
  <c r="I7" i="16"/>
  <c r="I8" i="16"/>
  <c r="I43" i="17"/>
  <c r="I44" i="17"/>
  <c r="I45" i="17"/>
  <c r="I46" i="17"/>
  <c r="I47" i="17"/>
  <c r="I48" i="17"/>
  <c r="I49" i="17"/>
  <c r="I50" i="17"/>
  <c r="I51" i="17"/>
  <c r="I30" i="17"/>
  <c r="I31" i="17"/>
  <c r="I32" i="17"/>
  <c r="I33" i="17"/>
  <c r="I34" i="17"/>
  <c r="I35" i="17"/>
  <c r="I42" i="17"/>
  <c r="I29" i="17"/>
  <c r="I17" i="17"/>
  <c r="I19" i="17"/>
  <c r="I21" i="17"/>
  <c r="I18" i="17"/>
  <c r="I20" i="17"/>
  <c r="I22" i="17"/>
  <c r="I16" i="17"/>
  <c r="I7" i="17"/>
  <c r="I8" i="17"/>
  <c r="I5" i="17"/>
  <c r="I9" i="17"/>
  <c r="I4" i="17"/>
  <c r="I6" i="17"/>
  <c r="I10" i="17"/>
  <c r="Q43" i="17"/>
  <c r="Q44" i="17"/>
  <c r="Q45" i="17"/>
  <c r="Q46" i="17"/>
  <c r="Q47" i="17"/>
  <c r="Q48" i="17"/>
  <c r="Q49" i="17"/>
  <c r="Q50" i="17"/>
  <c r="Q51" i="17"/>
  <c r="Q30" i="17"/>
  <c r="Q31" i="17"/>
  <c r="Q32" i="17"/>
  <c r="Q33" i="17"/>
  <c r="Q34" i="17"/>
  <c r="Q35" i="17"/>
  <c r="Q42" i="17"/>
  <c r="Q29" i="17"/>
  <c r="Q37" i="17" s="1"/>
  <c r="Q17" i="17"/>
  <c r="Q19" i="17"/>
  <c r="Q21" i="17"/>
  <c r="Q18" i="17"/>
  <c r="Q20" i="17"/>
  <c r="Q22" i="17"/>
  <c r="Q16" i="17"/>
  <c r="Q5" i="17"/>
  <c r="Q9" i="17"/>
  <c r="Q6" i="17"/>
  <c r="Q10" i="17"/>
  <c r="Q7" i="17"/>
  <c r="Q4" i="17"/>
  <c r="Q8" i="17"/>
  <c r="Q43" i="19"/>
  <c r="Q44" i="19"/>
  <c r="Q45" i="19"/>
  <c r="Q46" i="19"/>
  <c r="Q47" i="19"/>
  <c r="Q48" i="19"/>
  <c r="Q49" i="19"/>
  <c r="Q50" i="19"/>
  <c r="Q51" i="19"/>
  <c r="Q42" i="19"/>
  <c r="Q53" i="19" s="1"/>
  <c r="Q30" i="19"/>
  <c r="Q31" i="19"/>
  <c r="Q32" i="19"/>
  <c r="Q33" i="19"/>
  <c r="Q34" i="19"/>
  <c r="Q35" i="19"/>
  <c r="Q29" i="19"/>
  <c r="Q17" i="19"/>
  <c r="Q19" i="19"/>
  <c r="Q21" i="19"/>
  <c r="Q16" i="19"/>
  <c r="Q18" i="19"/>
  <c r="Q20" i="19"/>
  <c r="Q22" i="19"/>
  <c r="Q5" i="19"/>
  <c r="Q9" i="19"/>
  <c r="Q4" i="19"/>
  <c r="Q6" i="19"/>
  <c r="Q10" i="19"/>
  <c r="Q7" i="19"/>
  <c r="Q8" i="19"/>
  <c r="Q43" i="21"/>
  <c r="Q44" i="21"/>
  <c r="Q45" i="21"/>
  <c r="Q46" i="21"/>
  <c r="Q47" i="21"/>
  <c r="Q48" i="21"/>
  <c r="Q49" i="21"/>
  <c r="Q50" i="21"/>
  <c r="Q51" i="21"/>
  <c r="Q42" i="21"/>
  <c r="Q30" i="21"/>
  <c r="Q31" i="21"/>
  <c r="Q32" i="21"/>
  <c r="Q33" i="21"/>
  <c r="Q34" i="21"/>
  <c r="Q35" i="21"/>
  <c r="Q29" i="21"/>
  <c r="Q22" i="21"/>
  <c r="Q17" i="21"/>
  <c r="Q19" i="21"/>
  <c r="Q21" i="21"/>
  <c r="Q18" i="21"/>
  <c r="Q20" i="21"/>
  <c r="Q16" i="21"/>
  <c r="Q7" i="21"/>
  <c r="Q8" i="21"/>
  <c r="Q9" i="21"/>
  <c r="Q10" i="21"/>
  <c r="Q6" i="21"/>
  <c r="Q5" i="21"/>
  <c r="Q4" i="21"/>
  <c r="T44" i="16"/>
  <c r="T46" i="16"/>
  <c r="T48" i="16"/>
  <c r="T50" i="16"/>
  <c r="T45" i="16"/>
  <c r="T49" i="16"/>
  <c r="T43" i="16"/>
  <c r="T52" i="16" s="1"/>
  <c r="T47" i="16"/>
  <c r="T51" i="16"/>
  <c r="T42" i="16"/>
  <c r="T30" i="16"/>
  <c r="T31" i="16"/>
  <c r="T32" i="16"/>
  <c r="T33" i="16"/>
  <c r="T34" i="16"/>
  <c r="T35" i="16"/>
  <c r="T29" i="16"/>
  <c r="T17" i="16"/>
  <c r="T18" i="16"/>
  <c r="T19" i="16"/>
  <c r="T20" i="16"/>
  <c r="T21" i="16"/>
  <c r="T22" i="16"/>
  <c r="T16" i="16"/>
  <c r="T5" i="16"/>
  <c r="T6" i="16"/>
  <c r="T7" i="16"/>
  <c r="T8" i="16"/>
  <c r="T9" i="16"/>
  <c r="T10" i="16"/>
  <c r="T4" i="16"/>
  <c r="N43" i="14"/>
  <c r="N44" i="14"/>
  <c r="N45" i="14"/>
  <c r="N46" i="14"/>
  <c r="N48" i="14"/>
  <c r="N50" i="14"/>
  <c r="N42" i="14"/>
  <c r="N49" i="14"/>
  <c r="N51" i="14"/>
  <c r="N29" i="14"/>
  <c r="N47" i="14"/>
  <c r="N31" i="14"/>
  <c r="N33" i="14"/>
  <c r="N35" i="14"/>
  <c r="N30" i="14"/>
  <c r="N32" i="14"/>
  <c r="N17" i="14"/>
  <c r="N18" i="14"/>
  <c r="N19" i="14"/>
  <c r="N20" i="14"/>
  <c r="N21" i="14"/>
  <c r="N22" i="14"/>
  <c r="N34" i="14"/>
  <c r="N16" i="14"/>
  <c r="N5" i="14"/>
  <c r="N6" i="14"/>
  <c r="N7" i="14"/>
  <c r="N8" i="14"/>
  <c r="N9" i="14"/>
  <c r="N10" i="14"/>
  <c r="N4" i="14"/>
  <c r="V44" i="19"/>
  <c r="V42" i="19"/>
  <c r="V43" i="19"/>
  <c r="V45" i="19"/>
  <c r="V46" i="19"/>
  <c r="V47" i="19"/>
  <c r="V48" i="19"/>
  <c r="V49" i="19"/>
  <c r="V50" i="19"/>
  <c r="V51" i="19"/>
  <c r="V30" i="19"/>
  <c r="V31" i="19"/>
  <c r="V32" i="19"/>
  <c r="V33" i="19"/>
  <c r="V34" i="19"/>
  <c r="V35" i="19"/>
  <c r="V17" i="19"/>
  <c r="V18" i="19"/>
  <c r="V19" i="19"/>
  <c r="V20" i="19"/>
  <c r="V21" i="19"/>
  <c r="V22" i="19"/>
  <c r="V29" i="19"/>
  <c r="V16" i="19"/>
  <c r="V5" i="19"/>
  <c r="V6" i="19"/>
  <c r="V11" i="19" s="1"/>
  <c r="V7" i="19"/>
  <c r="V8" i="19"/>
  <c r="V9" i="19"/>
  <c r="V10" i="19"/>
  <c r="V4" i="19"/>
  <c r="W24" i="20"/>
  <c r="M8" i="23"/>
  <c r="M18" i="23"/>
  <c r="M9" i="23"/>
  <c r="M5" i="23"/>
  <c r="M10" i="23"/>
  <c r="M17" i="23"/>
  <c r="M6" i="23"/>
  <c r="M22" i="23"/>
  <c r="M4" i="23"/>
  <c r="M32" i="23"/>
  <c r="M49" i="23"/>
  <c r="M50" i="23"/>
  <c r="M16" i="23"/>
  <c r="M47" i="23"/>
  <c r="M35" i="23"/>
  <c r="M31" i="23"/>
  <c r="M48" i="23"/>
  <c r="M43" i="23"/>
  <c r="M45" i="23"/>
  <c r="M7" i="23"/>
  <c r="M46" i="23"/>
  <c r="M33" i="23"/>
  <c r="M51" i="23"/>
  <c r="M21" i="23"/>
  <c r="M30" i="23"/>
  <c r="M42" i="23"/>
  <c r="M34" i="23"/>
  <c r="M19" i="23"/>
  <c r="M44" i="23"/>
  <c r="M29" i="23"/>
  <c r="M20" i="23"/>
  <c r="Y48" i="23"/>
  <c r="Y47" i="23"/>
  <c r="Y6" i="23"/>
  <c r="Y7" i="23"/>
  <c r="Y9" i="23"/>
  <c r="Y32" i="23"/>
  <c r="Y50" i="23"/>
  <c r="Y51" i="23"/>
  <c r="Y17" i="23"/>
  <c r="Y18" i="23"/>
  <c r="Y5" i="23"/>
  <c r="Y35" i="23"/>
  <c r="Y31" i="23"/>
  <c r="Y49" i="23"/>
  <c r="Y44" i="23"/>
  <c r="Y46" i="23"/>
  <c r="Y8" i="23"/>
  <c r="Y33" i="23"/>
  <c r="Y20" i="23"/>
  <c r="Y22" i="23"/>
  <c r="Y16" i="23"/>
  <c r="Y30" i="23"/>
  <c r="Y43" i="23"/>
  <c r="Y34" i="23"/>
  <c r="Y42" i="23"/>
  <c r="Y45" i="23"/>
  <c r="Y29" i="23"/>
  <c r="Y21" i="23"/>
  <c r="Y4" i="23"/>
  <c r="Y10" i="23"/>
  <c r="Y19" i="23"/>
  <c r="K18" i="24"/>
  <c r="K17" i="24"/>
  <c r="K5" i="24"/>
  <c r="K51" i="24"/>
  <c r="K47" i="24"/>
  <c r="K43" i="24"/>
  <c r="K33" i="24"/>
  <c r="K29" i="24"/>
  <c r="K10" i="24"/>
  <c r="K6" i="24"/>
  <c r="K50" i="24"/>
  <c r="K46" i="24"/>
  <c r="K42" i="24"/>
  <c r="K32" i="24"/>
  <c r="K20" i="24"/>
  <c r="K9" i="24"/>
  <c r="K49" i="24"/>
  <c r="K45" i="24"/>
  <c r="K35" i="24"/>
  <c r="K31" i="24"/>
  <c r="K21" i="24"/>
  <c r="K8" i="24"/>
  <c r="K4" i="24"/>
  <c r="K34" i="24"/>
  <c r="K19" i="24"/>
  <c r="K16" i="24"/>
  <c r="K30" i="24"/>
  <c r="K48" i="24"/>
  <c r="K44" i="24"/>
  <c r="K22" i="24"/>
  <c r="K7" i="24"/>
  <c r="X33" i="23"/>
  <c r="X6" i="23"/>
  <c r="X5" i="23"/>
  <c r="X7" i="23"/>
  <c r="X9" i="23"/>
  <c r="X48" i="23"/>
  <c r="X44" i="23"/>
  <c r="X21" i="23"/>
  <c r="X17" i="23"/>
  <c r="X30" i="23"/>
  <c r="X8" i="23"/>
  <c r="X51" i="23"/>
  <c r="X46" i="23"/>
  <c r="X22" i="23"/>
  <c r="X16" i="23"/>
  <c r="X32" i="23"/>
  <c r="X49" i="23"/>
  <c r="X43" i="23"/>
  <c r="X19" i="23"/>
  <c r="X34" i="23"/>
  <c r="X50" i="23"/>
  <c r="X45" i="23"/>
  <c r="X20" i="23"/>
  <c r="X35" i="23"/>
  <c r="X47" i="23"/>
  <c r="X4" i="23"/>
  <c r="X31" i="23"/>
  <c r="X42" i="23"/>
  <c r="X10" i="23"/>
  <c r="X18" i="23"/>
  <c r="X29" i="23"/>
  <c r="J5" i="24"/>
  <c r="J51" i="24"/>
  <c r="J47" i="24"/>
  <c r="J43" i="24"/>
  <c r="J19" i="24"/>
  <c r="J34" i="24"/>
  <c r="J29" i="24"/>
  <c r="J4" i="24"/>
  <c r="J50" i="24"/>
  <c r="J46" i="24"/>
  <c r="J42" i="24"/>
  <c r="J18" i="24"/>
  <c r="J30" i="24"/>
  <c r="J21" i="24"/>
  <c r="J7" i="24"/>
  <c r="J49" i="24"/>
  <c r="J45" i="24"/>
  <c r="J35" i="24"/>
  <c r="J17" i="24"/>
  <c r="J20" i="24"/>
  <c r="J9" i="24"/>
  <c r="J22" i="24"/>
  <c r="J48" i="24"/>
  <c r="J33" i="24"/>
  <c r="J10" i="24"/>
  <c r="J44" i="24"/>
  <c r="J32" i="24"/>
  <c r="J31" i="24"/>
  <c r="J8" i="24"/>
  <c r="J16" i="24"/>
  <c r="J6" i="24"/>
  <c r="AA30" i="23"/>
  <c r="AA19" i="23"/>
  <c r="AA32" i="23"/>
  <c r="AA22" i="23"/>
  <c r="AA18" i="23"/>
  <c r="AA16" i="23"/>
  <c r="AA29" i="23"/>
  <c r="AA20" i="23"/>
  <c r="AA17" i="23"/>
  <c r="AA33" i="23"/>
  <c r="AA21" i="23"/>
  <c r="AA34" i="23"/>
  <c r="AA31" i="23"/>
  <c r="AA50" i="23"/>
  <c r="AA46" i="23"/>
  <c r="AA42" i="23"/>
  <c r="AA7" i="23"/>
  <c r="AA49" i="23"/>
  <c r="AA8" i="23"/>
  <c r="AA45" i="23"/>
  <c r="AA4" i="23"/>
  <c r="AA35" i="23"/>
  <c r="AA44" i="23"/>
  <c r="AA5" i="23"/>
  <c r="AA9" i="23"/>
  <c r="AA51" i="23"/>
  <c r="AA43" i="23"/>
  <c r="AA47" i="23"/>
  <c r="AA6" i="23"/>
  <c r="AA10" i="23"/>
  <c r="AA48" i="23"/>
  <c r="AA18" i="24"/>
  <c r="AA17" i="24"/>
  <c r="AA50" i="24"/>
  <c r="AA46" i="24"/>
  <c r="AA42" i="24"/>
  <c r="AA33" i="24"/>
  <c r="AA29" i="24"/>
  <c r="AA9" i="24"/>
  <c r="AA5" i="24"/>
  <c r="AA4" i="24"/>
  <c r="AA19" i="24"/>
  <c r="AA49" i="24"/>
  <c r="AA45" i="24"/>
  <c r="AA35" i="24"/>
  <c r="AA32" i="24"/>
  <c r="AA20" i="24"/>
  <c r="AA8" i="24"/>
  <c r="AA16" i="24"/>
  <c r="AA44" i="24"/>
  <c r="AA31" i="24"/>
  <c r="AA7" i="24"/>
  <c r="AA51" i="24"/>
  <c r="AA43" i="24"/>
  <c r="AA30" i="24"/>
  <c r="AA6" i="24"/>
  <c r="AA47" i="24"/>
  <c r="AA10" i="24"/>
  <c r="AA22" i="24"/>
  <c r="AA34" i="24"/>
  <c r="AA48" i="24"/>
  <c r="AA21" i="24"/>
  <c r="H51" i="24"/>
  <c r="H47" i="24"/>
  <c r="H43" i="24"/>
  <c r="H20" i="24"/>
  <c r="H32" i="24"/>
  <c r="H10" i="24"/>
  <c r="H6" i="24"/>
  <c r="H17" i="24"/>
  <c r="H49" i="24"/>
  <c r="H44" i="24"/>
  <c r="H35" i="24"/>
  <c r="H30" i="24"/>
  <c r="H7" i="24"/>
  <c r="H16" i="24"/>
  <c r="H48" i="24"/>
  <c r="H42" i="24"/>
  <c r="H34" i="24"/>
  <c r="H29" i="24"/>
  <c r="H5" i="24"/>
  <c r="H22" i="24"/>
  <c r="H9" i="24"/>
  <c r="H50" i="24"/>
  <c r="H21" i="24"/>
  <c r="H8" i="24"/>
  <c r="H46" i="24"/>
  <c r="H33" i="24"/>
  <c r="H19" i="24"/>
  <c r="H4" i="24"/>
  <c r="H45" i="24"/>
  <c r="H31" i="24"/>
  <c r="H18" i="24"/>
  <c r="I21" i="24"/>
  <c r="I8" i="24"/>
  <c r="I48" i="24"/>
  <c r="I33" i="24"/>
  <c r="I29" i="24"/>
  <c r="I50" i="24"/>
  <c r="I10" i="24"/>
  <c r="I17" i="24"/>
  <c r="I44" i="24"/>
  <c r="I32" i="24"/>
  <c r="I51" i="24"/>
  <c r="I46" i="24"/>
  <c r="I49" i="24"/>
  <c r="I16" i="24"/>
  <c r="I34" i="24"/>
  <c r="I43" i="24"/>
  <c r="I18" i="24"/>
  <c r="I6" i="24"/>
  <c r="I31" i="24"/>
  <c r="I42" i="24"/>
  <c r="I45" i="24"/>
  <c r="I5" i="24"/>
  <c r="I22" i="24"/>
  <c r="I4" i="24"/>
  <c r="I9" i="24"/>
  <c r="I35" i="24"/>
  <c r="I19" i="24"/>
  <c r="I30" i="24"/>
  <c r="I20" i="24"/>
  <c r="I7" i="24"/>
  <c r="I47" i="24"/>
  <c r="U44" i="23"/>
  <c r="U10" i="23"/>
  <c r="U8" i="23"/>
  <c r="U45" i="23"/>
  <c r="U4" i="23"/>
  <c r="U16" i="23"/>
  <c r="U7" i="23"/>
  <c r="U6" i="23"/>
  <c r="U32" i="23"/>
  <c r="U47" i="23"/>
  <c r="U48" i="23"/>
  <c r="U51" i="23"/>
  <c r="U19" i="23"/>
  <c r="U20" i="23"/>
  <c r="U31" i="23"/>
  <c r="U46" i="23"/>
  <c r="U35" i="23"/>
  <c r="U50" i="23"/>
  <c r="U5" i="23"/>
  <c r="U29" i="23"/>
  <c r="U18" i="23"/>
  <c r="U9" i="23"/>
  <c r="U34" i="23"/>
  <c r="U21" i="23"/>
  <c r="U43" i="23"/>
  <c r="U17" i="23"/>
  <c r="U30" i="23"/>
  <c r="U22" i="23"/>
  <c r="U33" i="23"/>
  <c r="U49" i="23"/>
  <c r="U42" i="23"/>
  <c r="N4" i="24"/>
  <c r="N49" i="24"/>
  <c r="N45" i="24"/>
  <c r="N34" i="24"/>
  <c r="N18" i="24"/>
  <c r="N29" i="24"/>
  <c r="N8" i="24"/>
  <c r="N48" i="24"/>
  <c r="N44" i="24"/>
  <c r="N30" i="24"/>
  <c r="N17" i="24"/>
  <c r="N32" i="24"/>
  <c r="N51" i="24"/>
  <c r="N47" i="24"/>
  <c r="N43" i="24"/>
  <c r="N22" i="24"/>
  <c r="N16" i="24"/>
  <c r="N20" i="24"/>
  <c r="N9" i="24"/>
  <c r="N7" i="24"/>
  <c r="N35" i="24"/>
  <c r="N19" i="24"/>
  <c r="N21" i="24"/>
  <c r="N50" i="24"/>
  <c r="N33" i="24"/>
  <c r="N31" i="24"/>
  <c r="N42" i="24"/>
  <c r="N6" i="24"/>
  <c r="N10" i="24"/>
  <c r="N5" i="24"/>
  <c r="N46" i="24"/>
  <c r="K33" i="23"/>
  <c r="K19" i="23"/>
  <c r="K17" i="23"/>
  <c r="K35" i="23"/>
  <c r="K30" i="23"/>
  <c r="K22" i="23"/>
  <c r="K34" i="23"/>
  <c r="K29" i="23"/>
  <c r="K20" i="23"/>
  <c r="K31" i="23"/>
  <c r="K16" i="23"/>
  <c r="K21" i="23"/>
  <c r="K18" i="23"/>
  <c r="K32" i="23"/>
  <c r="K51" i="23"/>
  <c r="K47" i="23"/>
  <c r="K43" i="23"/>
  <c r="K7" i="23"/>
  <c r="K8" i="23"/>
  <c r="K50" i="23"/>
  <c r="K46" i="23"/>
  <c r="K42" i="23"/>
  <c r="K4" i="23"/>
  <c r="K45" i="23"/>
  <c r="K44" i="23"/>
  <c r="K5" i="23"/>
  <c r="K6" i="23"/>
  <c r="K9" i="23"/>
  <c r="K10" i="23"/>
  <c r="K48" i="23"/>
  <c r="K49" i="23"/>
  <c r="J34" i="23"/>
  <c r="J4" i="23"/>
  <c r="J30" i="23"/>
  <c r="J20" i="23"/>
  <c r="J17" i="23"/>
  <c r="J48" i="23"/>
  <c r="J47" i="23"/>
  <c r="J49" i="23"/>
  <c r="J51" i="23"/>
  <c r="J19" i="23"/>
  <c r="J16" i="23"/>
  <c r="J46" i="23"/>
  <c r="J31" i="23"/>
  <c r="J18" i="23"/>
  <c r="J5" i="23"/>
  <c r="J42" i="23"/>
  <c r="J32" i="23"/>
  <c r="J10" i="23"/>
  <c r="J44" i="23"/>
  <c r="J21" i="23"/>
  <c r="J43" i="23"/>
  <c r="J33" i="23"/>
  <c r="J8" i="23"/>
  <c r="J50" i="23"/>
  <c r="J29" i="23"/>
  <c r="J9" i="23"/>
  <c r="J6" i="23"/>
  <c r="J35" i="23"/>
  <c r="J7" i="23"/>
  <c r="J45" i="23"/>
  <c r="J22" i="23"/>
  <c r="V29" i="24"/>
  <c r="V9" i="24"/>
  <c r="V22" i="24"/>
  <c r="V35" i="24"/>
  <c r="V48" i="24"/>
  <c r="V44" i="24"/>
  <c r="V20" i="24"/>
  <c r="V16" i="24"/>
  <c r="V30" i="24"/>
  <c r="V6" i="24"/>
  <c r="V10" i="24"/>
  <c r="V33" i="24"/>
  <c r="V51" i="24"/>
  <c r="V47" i="24"/>
  <c r="V43" i="24"/>
  <c r="V19" i="24"/>
  <c r="V31" i="24"/>
  <c r="V8" i="24"/>
  <c r="V50" i="24"/>
  <c r="V46" i="24"/>
  <c r="V42" i="24"/>
  <c r="V18" i="24"/>
  <c r="V21" i="24"/>
  <c r="V5" i="24"/>
  <c r="V49" i="24"/>
  <c r="V34" i="24"/>
  <c r="V45" i="24"/>
  <c r="V7" i="24"/>
  <c r="V32" i="24"/>
  <c r="V17" i="24"/>
  <c r="V4" i="24"/>
  <c r="S34" i="23"/>
  <c r="S29" i="23"/>
  <c r="S21" i="23"/>
  <c r="S16" i="23"/>
  <c r="S31" i="23"/>
  <c r="S20" i="23"/>
  <c r="S17" i="23"/>
  <c r="S22" i="23"/>
  <c r="S33" i="23"/>
  <c r="S32" i="23"/>
  <c r="S30" i="23"/>
  <c r="S18" i="23"/>
  <c r="S19" i="23"/>
  <c r="S35" i="23"/>
  <c r="S48" i="23"/>
  <c r="S44" i="23"/>
  <c r="S5" i="23"/>
  <c r="S9" i="23"/>
  <c r="S6" i="23"/>
  <c r="S51" i="23"/>
  <c r="S47" i="23"/>
  <c r="S43" i="23"/>
  <c r="S10" i="23"/>
  <c r="S50" i="23"/>
  <c r="S42" i="23"/>
  <c r="S7" i="23"/>
  <c r="S49" i="23"/>
  <c r="S45" i="23"/>
  <c r="S4" i="23"/>
  <c r="S46" i="23"/>
  <c r="S8" i="23"/>
  <c r="S16" i="24"/>
  <c r="S19" i="24"/>
  <c r="S4" i="24"/>
  <c r="S21" i="24"/>
  <c r="S49" i="24"/>
  <c r="S45" i="24"/>
  <c r="S22" i="24"/>
  <c r="S31" i="24"/>
  <c r="S20" i="24"/>
  <c r="S7" i="24"/>
  <c r="S48" i="24"/>
  <c r="S44" i="24"/>
  <c r="S34" i="24"/>
  <c r="S30" i="24"/>
  <c r="S10" i="24"/>
  <c r="S6" i="24"/>
  <c r="S51" i="24"/>
  <c r="S47" i="24"/>
  <c r="S43" i="24"/>
  <c r="S33" i="24"/>
  <c r="S29" i="24"/>
  <c r="S9" i="24"/>
  <c r="S5" i="24"/>
  <c r="S17" i="24"/>
  <c r="S42" i="24"/>
  <c r="S32" i="24"/>
  <c r="S35" i="24"/>
  <c r="S8" i="24"/>
  <c r="S50" i="24"/>
  <c r="S18" i="24"/>
  <c r="S46" i="24"/>
  <c r="L49" i="24"/>
  <c r="L45" i="24"/>
  <c r="L22" i="24"/>
  <c r="L34" i="24"/>
  <c r="L30" i="24"/>
  <c r="L8" i="24"/>
  <c r="L4" i="24"/>
  <c r="L16" i="24"/>
  <c r="L47" i="24"/>
  <c r="L42" i="24"/>
  <c r="L33" i="24"/>
  <c r="L10" i="24"/>
  <c r="L5" i="24"/>
  <c r="L51" i="24"/>
  <c r="L46" i="24"/>
  <c r="L21" i="24"/>
  <c r="L32" i="24"/>
  <c r="L9" i="24"/>
  <c r="L19" i="24"/>
  <c r="L50" i="24"/>
  <c r="L20" i="24"/>
  <c r="L7" i="24"/>
  <c r="L48" i="24"/>
  <c r="L35" i="24"/>
  <c r="L6" i="24"/>
  <c r="L44" i="24"/>
  <c r="L31" i="24"/>
  <c r="L18" i="24"/>
  <c r="L29" i="24"/>
  <c r="L17" i="24"/>
  <c r="L43" i="24"/>
  <c r="T7" i="23"/>
  <c r="T10" i="23"/>
  <c r="T8" i="23"/>
  <c r="T6" i="23"/>
  <c r="T30" i="23"/>
  <c r="T4" i="23"/>
  <c r="T50" i="23"/>
  <c r="T46" i="23"/>
  <c r="T42" i="23"/>
  <c r="T19" i="23"/>
  <c r="T31" i="23"/>
  <c r="T29" i="23"/>
  <c r="T51" i="23"/>
  <c r="T45" i="23"/>
  <c r="T21" i="23"/>
  <c r="T16" i="23"/>
  <c r="T9" i="23"/>
  <c r="T48" i="23"/>
  <c r="T43" i="23"/>
  <c r="T18" i="23"/>
  <c r="T35" i="23"/>
  <c r="T49" i="23"/>
  <c r="T44" i="23"/>
  <c r="T20" i="23"/>
  <c r="T32" i="23"/>
  <c r="T5" i="23"/>
  <c r="T34" i="23"/>
  <c r="T47" i="23"/>
  <c r="T22" i="23"/>
  <c r="T17" i="23"/>
  <c r="T33" i="23"/>
  <c r="H5" i="23"/>
  <c r="H10" i="23"/>
  <c r="H7" i="23"/>
  <c r="H9" i="23"/>
  <c r="H6" i="23"/>
  <c r="H29" i="23"/>
  <c r="H48" i="23"/>
  <c r="H44" i="23"/>
  <c r="H21" i="23"/>
  <c r="H17" i="23"/>
  <c r="H35" i="23"/>
  <c r="H51" i="23"/>
  <c r="H47" i="23"/>
  <c r="H43" i="23"/>
  <c r="H20" i="23"/>
  <c r="H16" i="23"/>
  <c r="H31" i="23"/>
  <c r="H33" i="23"/>
  <c r="H45" i="23"/>
  <c r="H18" i="23"/>
  <c r="H8" i="23"/>
  <c r="H49" i="23"/>
  <c r="H22" i="23"/>
  <c r="H30" i="23"/>
  <c r="H50" i="23"/>
  <c r="H42" i="23"/>
  <c r="H34" i="23"/>
  <c r="H4" i="23"/>
  <c r="H32" i="23"/>
  <c r="H46" i="23"/>
  <c r="H19" i="23"/>
  <c r="Z23" i="14"/>
  <c r="I51" i="23"/>
  <c r="I10" i="23"/>
  <c r="I6" i="23"/>
  <c r="I7" i="23"/>
  <c r="I19" i="23"/>
  <c r="I44" i="23"/>
  <c r="I5" i="23"/>
  <c r="I34" i="23"/>
  <c r="I30" i="23"/>
  <c r="I20" i="23"/>
  <c r="I17" i="23"/>
  <c r="I22" i="23"/>
  <c r="I9" i="23"/>
  <c r="I16" i="23"/>
  <c r="I18" i="23"/>
  <c r="I33" i="23"/>
  <c r="I29" i="23"/>
  <c r="I48" i="23"/>
  <c r="I50" i="23"/>
  <c r="I4" i="23"/>
  <c r="I32" i="23"/>
  <c r="I46" i="23"/>
  <c r="I47" i="23"/>
  <c r="I49" i="23"/>
  <c r="I45" i="23"/>
  <c r="I43" i="23"/>
  <c r="I21" i="23"/>
  <c r="I31" i="23"/>
  <c r="I35" i="23"/>
  <c r="I42" i="23"/>
  <c r="I8" i="23"/>
  <c r="M47" i="24"/>
  <c r="M33" i="24"/>
  <c r="M29" i="24"/>
  <c r="M49" i="24"/>
  <c r="M9" i="24"/>
  <c r="M17" i="24"/>
  <c r="M43" i="24"/>
  <c r="M32" i="24"/>
  <c r="M50" i="24"/>
  <c r="M45" i="24"/>
  <c r="M22" i="24"/>
  <c r="M16" i="24"/>
  <c r="M35" i="24"/>
  <c r="M31" i="24"/>
  <c r="M46" i="24"/>
  <c r="M21" i="24"/>
  <c r="M19" i="24"/>
  <c r="M48" i="24"/>
  <c r="M5" i="24"/>
  <c r="M6" i="24"/>
  <c r="M20" i="24"/>
  <c r="M42" i="24"/>
  <c r="M8" i="24"/>
  <c r="M51" i="24"/>
  <c r="M10" i="24"/>
  <c r="M34" i="24"/>
  <c r="M44" i="24"/>
  <c r="M30" i="24"/>
  <c r="M18" i="24"/>
  <c r="M7" i="24"/>
  <c r="M4" i="24"/>
  <c r="Q8" i="24"/>
  <c r="Q6" i="24"/>
  <c r="Q50" i="24"/>
  <c r="Q34" i="24"/>
  <c r="Q30" i="24"/>
  <c r="Q48" i="24"/>
  <c r="Q10" i="24"/>
  <c r="Q18" i="24"/>
  <c r="Q22" i="24"/>
  <c r="Q46" i="24"/>
  <c r="Q33" i="24"/>
  <c r="Q29" i="24"/>
  <c r="Q44" i="24"/>
  <c r="Q9" i="24"/>
  <c r="Q17" i="24"/>
  <c r="Q35" i="24"/>
  <c r="Q45" i="24"/>
  <c r="Q19" i="24"/>
  <c r="Q47" i="24"/>
  <c r="Q32" i="24"/>
  <c r="Q43" i="24"/>
  <c r="Q16" i="24"/>
  <c r="Q31" i="24"/>
  <c r="Q51" i="24"/>
  <c r="Q4" i="24"/>
  <c r="Q49" i="24"/>
  <c r="Q5" i="24"/>
  <c r="Q20" i="24"/>
  <c r="Q21" i="24"/>
  <c r="Q42" i="24"/>
  <c r="Q7" i="24"/>
  <c r="V47" i="23"/>
  <c r="V32" i="23"/>
  <c r="V33" i="23"/>
  <c r="V44" i="23"/>
  <c r="V49" i="23"/>
  <c r="V22" i="23"/>
  <c r="V19" i="23"/>
  <c r="V20" i="23"/>
  <c r="V45" i="23"/>
  <c r="V50" i="23"/>
  <c r="V10" i="23"/>
  <c r="V31" i="23"/>
  <c r="V18" i="23"/>
  <c r="V35" i="23"/>
  <c r="V42" i="23"/>
  <c r="V17" i="23"/>
  <c r="V9" i="23"/>
  <c r="V8" i="23"/>
  <c r="V6" i="23"/>
  <c r="V16" i="23"/>
  <c r="V21" i="23"/>
  <c r="V46" i="23"/>
  <c r="V51" i="23"/>
  <c r="V29" i="23"/>
  <c r="V5" i="23"/>
  <c r="V43" i="23"/>
  <c r="V34" i="23"/>
  <c r="V30" i="23"/>
  <c r="V4" i="23"/>
  <c r="V7" i="23"/>
  <c r="V48" i="23"/>
  <c r="L8" i="23"/>
  <c r="L6" i="23"/>
  <c r="L32" i="23"/>
  <c r="L4" i="23"/>
  <c r="L9" i="23"/>
  <c r="L5" i="23"/>
  <c r="L10" i="23"/>
  <c r="L50" i="23"/>
  <c r="L46" i="23"/>
  <c r="L49" i="23"/>
  <c r="L45" i="23"/>
  <c r="L22" i="23"/>
  <c r="L18" i="23"/>
  <c r="L29" i="23"/>
  <c r="L31" i="23"/>
  <c r="L51" i="23"/>
  <c r="L43" i="23"/>
  <c r="L19" i="23"/>
  <c r="L34" i="23"/>
  <c r="L47" i="23"/>
  <c r="L21" i="23"/>
  <c r="L16" i="23"/>
  <c r="L35" i="23"/>
  <c r="L7" i="23"/>
  <c r="L48" i="23"/>
  <c r="L42" i="23"/>
  <c r="L17" i="23"/>
  <c r="L30" i="23"/>
  <c r="L44" i="23"/>
  <c r="L20" i="23"/>
  <c r="L33" i="23"/>
  <c r="O35" i="23"/>
  <c r="O32" i="23"/>
  <c r="O30" i="23"/>
  <c r="O22" i="23"/>
  <c r="O18" i="23"/>
  <c r="O34" i="23"/>
  <c r="O29" i="23"/>
  <c r="O21" i="23"/>
  <c r="O16" i="23"/>
  <c r="O31" i="23"/>
  <c r="O19" i="23"/>
  <c r="O20" i="23"/>
  <c r="O17" i="23"/>
  <c r="O33" i="23"/>
  <c r="O49" i="23"/>
  <c r="O45" i="23"/>
  <c r="O6" i="23"/>
  <c r="O10" i="23"/>
  <c r="O7" i="23"/>
  <c r="O48" i="23"/>
  <c r="O44" i="23"/>
  <c r="O47" i="23"/>
  <c r="O46" i="23"/>
  <c r="O50" i="23"/>
  <c r="O51" i="23"/>
  <c r="O43" i="23"/>
  <c r="O4" i="23"/>
  <c r="O5" i="23"/>
  <c r="O8" i="23"/>
  <c r="O9" i="23"/>
  <c r="O42" i="23"/>
  <c r="P9" i="23"/>
  <c r="P4" i="23"/>
  <c r="P7" i="23"/>
  <c r="P5" i="23"/>
  <c r="P8" i="23"/>
  <c r="P35" i="23"/>
  <c r="P48" i="23"/>
  <c r="P44" i="23"/>
  <c r="P21" i="23"/>
  <c r="P17" i="23"/>
  <c r="P29" i="23"/>
  <c r="P6" i="23"/>
  <c r="P50" i="23"/>
  <c r="P45" i="23"/>
  <c r="P20" i="23"/>
  <c r="P32" i="23"/>
  <c r="P31" i="23"/>
  <c r="P47" i="23"/>
  <c r="P42" i="23"/>
  <c r="P18" i="23"/>
  <c r="P34" i="23"/>
  <c r="P10" i="23"/>
  <c r="P49" i="23"/>
  <c r="P43" i="23"/>
  <c r="P19" i="23"/>
  <c r="P33" i="23"/>
  <c r="P46" i="23"/>
  <c r="P22" i="23"/>
  <c r="P30" i="23"/>
  <c r="P16" i="23"/>
  <c r="P51" i="23"/>
  <c r="AA37" i="19"/>
  <c r="AA53" i="19"/>
  <c r="W23" i="20"/>
  <c r="Q42" i="23"/>
  <c r="Q5" i="23"/>
  <c r="Q9" i="23"/>
  <c r="Q4" i="23"/>
  <c r="Q8" i="23"/>
  <c r="Q50" i="23"/>
  <c r="Q7" i="23"/>
  <c r="Q35" i="23"/>
  <c r="Q31" i="23"/>
  <c r="Q44" i="23"/>
  <c r="Q45" i="23"/>
  <c r="Q47" i="23"/>
  <c r="Q18" i="23"/>
  <c r="Q21" i="23"/>
  <c r="Q16" i="23"/>
  <c r="Q34" i="23"/>
  <c r="Q30" i="23"/>
  <c r="Q43" i="23"/>
  <c r="Q19" i="23"/>
  <c r="Q20" i="23"/>
  <c r="Q49" i="23"/>
  <c r="Q51" i="23"/>
  <c r="Q48" i="23"/>
  <c r="Q6" i="23"/>
  <c r="Q33" i="23"/>
  <c r="Q22" i="23"/>
  <c r="Q29" i="23"/>
  <c r="Q10" i="23"/>
  <c r="Q17" i="23"/>
  <c r="Q32" i="23"/>
  <c r="Q46" i="23"/>
  <c r="U50" i="24"/>
  <c r="U33" i="24"/>
  <c r="U29" i="24"/>
  <c r="U51" i="24"/>
  <c r="U22" i="24"/>
  <c r="U20" i="24"/>
  <c r="U16" i="24"/>
  <c r="U49" i="24"/>
  <c r="U32" i="24"/>
  <c r="U48" i="24"/>
  <c r="U47" i="24"/>
  <c r="U10" i="24"/>
  <c r="U19" i="24"/>
  <c r="U21" i="24"/>
  <c r="U4" i="24"/>
  <c r="U45" i="24"/>
  <c r="U31" i="24"/>
  <c r="U44" i="24"/>
  <c r="U43" i="24"/>
  <c r="U9" i="24"/>
  <c r="U18" i="24"/>
  <c r="U30" i="24"/>
  <c r="U17" i="24"/>
  <c r="U5" i="24"/>
  <c r="U35" i="24"/>
  <c r="U6" i="24"/>
  <c r="U8" i="24"/>
  <c r="U7" i="24"/>
  <c r="U34" i="24"/>
  <c r="U46" i="24"/>
  <c r="U42" i="24"/>
  <c r="Y8" i="24"/>
  <c r="Y33" i="24"/>
  <c r="Y29" i="24"/>
  <c r="Y50" i="24"/>
  <c r="Y21" i="24"/>
  <c r="Y6" i="24"/>
  <c r="Y48" i="24"/>
  <c r="Y32" i="24"/>
  <c r="Y51" i="24"/>
  <c r="Y46" i="24"/>
  <c r="Y10" i="24"/>
  <c r="Y18" i="24"/>
  <c r="Y20" i="24"/>
  <c r="Y7" i="24"/>
  <c r="Y34" i="24"/>
  <c r="Y43" i="24"/>
  <c r="Y9" i="24"/>
  <c r="Y16" i="24"/>
  <c r="Y5" i="24"/>
  <c r="Y31" i="24"/>
  <c r="Y42" i="24"/>
  <c r="Y45" i="24"/>
  <c r="Y22" i="24"/>
  <c r="Y4" i="24"/>
  <c r="Y35" i="24"/>
  <c r="Y19" i="24"/>
  <c r="Y44" i="24"/>
  <c r="Y49" i="24"/>
  <c r="Y30" i="24"/>
  <c r="Y47" i="24"/>
  <c r="Y17" i="24"/>
  <c r="N49" i="23"/>
  <c r="N50" i="23"/>
  <c r="N20" i="23"/>
  <c r="N21" i="23"/>
  <c r="N22" i="23"/>
  <c r="N43" i="23"/>
  <c r="N44" i="23"/>
  <c r="N46" i="23"/>
  <c r="N51" i="23"/>
  <c r="N42" i="23"/>
  <c r="N35" i="23"/>
  <c r="N32" i="23"/>
  <c r="N16" i="23"/>
  <c r="N5" i="23"/>
  <c r="N34" i="23"/>
  <c r="N18" i="23"/>
  <c r="N48" i="23"/>
  <c r="N8" i="23"/>
  <c r="N30" i="23"/>
  <c r="N7" i="23"/>
  <c r="N19" i="23"/>
  <c r="N47" i="23"/>
  <c r="N31" i="23"/>
  <c r="N29" i="23"/>
  <c r="N6" i="23"/>
  <c r="N10" i="23"/>
  <c r="N9" i="23"/>
  <c r="N45" i="23"/>
  <c r="N4" i="23"/>
  <c r="N33" i="23"/>
  <c r="N17" i="23"/>
  <c r="X50" i="24"/>
  <c r="X46" i="24"/>
  <c r="X42" i="24"/>
  <c r="X34" i="24"/>
  <c r="X30" i="24"/>
  <c r="X9" i="24"/>
  <c r="X5" i="24"/>
  <c r="X17" i="24"/>
  <c r="X49" i="24"/>
  <c r="X44" i="24"/>
  <c r="X20" i="24"/>
  <c r="X29" i="24"/>
  <c r="X7" i="24"/>
  <c r="X18" i="24"/>
  <c r="X48" i="24"/>
  <c r="X43" i="24"/>
  <c r="X33" i="24"/>
  <c r="X35" i="24"/>
  <c r="X6" i="24"/>
  <c r="X16" i="24"/>
  <c r="X47" i="24"/>
  <c r="X32" i="24"/>
  <c r="X4" i="24"/>
  <c r="X45" i="24"/>
  <c r="X31" i="24"/>
  <c r="X19" i="24"/>
  <c r="X22" i="24"/>
  <c r="X10" i="24"/>
  <c r="X21" i="24"/>
  <c r="X8" i="24"/>
  <c r="X51" i="24"/>
  <c r="R32" i="23"/>
  <c r="R5" i="23"/>
  <c r="R46" i="23"/>
  <c r="R33" i="23"/>
  <c r="R34" i="23"/>
  <c r="R35" i="23"/>
  <c r="R42" i="23"/>
  <c r="R47" i="23"/>
  <c r="R49" i="23"/>
  <c r="R4" i="23"/>
  <c r="R48" i="23"/>
  <c r="R20" i="23"/>
  <c r="R8" i="23"/>
  <c r="R50" i="23"/>
  <c r="R45" i="23"/>
  <c r="R30" i="23"/>
  <c r="R31" i="23"/>
  <c r="R43" i="23"/>
  <c r="R9" i="23"/>
  <c r="R10" i="23"/>
  <c r="R22" i="23"/>
  <c r="R6" i="23"/>
  <c r="R29" i="23"/>
  <c r="R21" i="23"/>
  <c r="R18" i="23"/>
  <c r="R44" i="23"/>
  <c r="R19" i="23"/>
  <c r="R7" i="23"/>
  <c r="R17" i="23"/>
  <c r="R16" i="23"/>
  <c r="R51" i="23"/>
  <c r="R20" i="24"/>
  <c r="R10" i="24"/>
  <c r="R51" i="24"/>
  <c r="R47" i="24"/>
  <c r="R43" i="24"/>
  <c r="R21" i="24"/>
  <c r="R16" i="24"/>
  <c r="R50" i="24"/>
  <c r="R46" i="24"/>
  <c r="R42" i="24"/>
  <c r="R19" i="24"/>
  <c r="R32" i="24"/>
  <c r="R5" i="24"/>
  <c r="R49" i="24"/>
  <c r="R45" i="24"/>
  <c r="R33" i="24"/>
  <c r="R18" i="24"/>
  <c r="R22" i="24"/>
  <c r="R7" i="24"/>
  <c r="R4" i="24"/>
  <c r="R44" i="24"/>
  <c r="R6" i="24"/>
  <c r="R8" i="24"/>
  <c r="R29" i="24"/>
  <c r="R31" i="24"/>
  <c r="R30" i="24"/>
  <c r="R34" i="24"/>
  <c r="R35" i="24"/>
  <c r="R48" i="24"/>
  <c r="R9" i="24"/>
  <c r="R17" i="24"/>
  <c r="T51" i="24"/>
  <c r="T47" i="24"/>
  <c r="T43" i="24"/>
  <c r="T20" i="24"/>
  <c r="T31" i="24"/>
  <c r="T10" i="24"/>
  <c r="T6" i="24"/>
  <c r="T18" i="24"/>
  <c r="T50" i="24"/>
  <c r="T45" i="24"/>
  <c r="T21" i="24"/>
  <c r="T30" i="24"/>
  <c r="T8" i="24"/>
  <c r="T19" i="24"/>
  <c r="T49" i="24"/>
  <c r="T44" i="24"/>
  <c r="T34" i="24"/>
  <c r="T29" i="24"/>
  <c r="T7" i="24"/>
  <c r="T17" i="24"/>
  <c r="T48" i="24"/>
  <c r="T33" i="24"/>
  <c r="T5" i="24"/>
  <c r="T46" i="24"/>
  <c r="T32" i="24"/>
  <c r="T4" i="24"/>
  <c r="T42" i="24"/>
  <c r="T35" i="24"/>
  <c r="T16" i="24"/>
  <c r="T22" i="24"/>
  <c r="T9" i="24"/>
  <c r="O17" i="24"/>
  <c r="O16" i="24"/>
  <c r="O48" i="24"/>
  <c r="O44" i="24"/>
  <c r="O34" i="24"/>
  <c r="O30" i="24"/>
  <c r="O10" i="24"/>
  <c r="O6" i="24"/>
  <c r="O4" i="24"/>
  <c r="O51" i="24"/>
  <c r="O47" i="24"/>
  <c r="O43" i="24"/>
  <c r="O33" i="24"/>
  <c r="O29" i="24"/>
  <c r="O9" i="24"/>
  <c r="O5" i="24"/>
  <c r="O50" i="24"/>
  <c r="O46" i="24"/>
  <c r="O42" i="24"/>
  <c r="O32" i="24"/>
  <c r="O20" i="24"/>
  <c r="O8" i="24"/>
  <c r="O49" i="24"/>
  <c r="O21" i="24"/>
  <c r="O45" i="24"/>
  <c r="O7" i="24"/>
  <c r="O22" i="24"/>
  <c r="O35" i="24"/>
  <c r="O31" i="24"/>
  <c r="O19" i="24"/>
  <c r="O18" i="24"/>
  <c r="P48" i="24"/>
  <c r="P44" i="24"/>
  <c r="P21" i="24"/>
  <c r="P33" i="24"/>
  <c r="P29" i="24"/>
  <c r="P7" i="24"/>
  <c r="P19" i="24"/>
  <c r="P51" i="24"/>
  <c r="P46" i="24"/>
  <c r="P22" i="24"/>
  <c r="P32" i="24"/>
  <c r="P9" i="24"/>
  <c r="P4" i="24"/>
  <c r="P50" i="24"/>
  <c r="P45" i="24"/>
  <c r="P20" i="24"/>
  <c r="P31" i="24"/>
  <c r="P8" i="24"/>
  <c r="P18" i="24"/>
  <c r="P49" i="24"/>
  <c r="P35" i="24"/>
  <c r="P6" i="24"/>
  <c r="P47" i="24"/>
  <c r="P34" i="24"/>
  <c r="P5" i="24"/>
  <c r="P43" i="24"/>
  <c r="P30" i="24"/>
  <c r="P17" i="24"/>
  <c r="P16" i="24"/>
  <c r="P10" i="24"/>
  <c r="P42" i="24"/>
  <c r="W12" i="21"/>
  <c r="N23" i="20"/>
  <c r="V24" i="14"/>
  <c r="H23" i="16"/>
  <c r="R53" i="16"/>
  <c r="R12" i="16"/>
  <c r="M53" i="18"/>
  <c r="V23" i="14"/>
  <c r="M24" i="20"/>
  <c r="M53" i="20"/>
  <c r="U24" i="19"/>
  <c r="U53" i="19"/>
  <c r="I37" i="18"/>
  <c r="Q53" i="18"/>
  <c r="P37" i="16"/>
  <c r="P11" i="16"/>
  <c r="Y24" i="19"/>
  <c r="AA37" i="20"/>
  <c r="M53" i="17"/>
  <c r="U53" i="17"/>
  <c r="U53" i="21"/>
  <c r="Q52" i="20"/>
  <c r="Y37" i="18"/>
  <c r="T12" i="21"/>
  <c r="X37" i="21"/>
  <c r="T37" i="21"/>
  <c r="O53" i="21"/>
  <c r="W11" i="21"/>
  <c r="O24" i="21"/>
  <c r="O23" i="21"/>
  <c r="Z12" i="21"/>
  <c r="Z11" i="21"/>
  <c r="V37" i="21"/>
  <c r="K53" i="21"/>
  <c r="Z24" i="21"/>
  <c r="Z23" i="21"/>
  <c r="U12" i="21"/>
  <c r="S37" i="21"/>
  <c r="U24" i="21"/>
  <c r="K12" i="21"/>
  <c r="V52" i="21"/>
  <c r="AA23" i="21"/>
  <c r="K23" i="21"/>
  <c r="V11" i="21"/>
  <c r="Z37" i="21"/>
  <c r="Z36" i="21"/>
  <c r="Z53" i="21"/>
  <c r="Z52" i="21"/>
  <c r="R52" i="21"/>
  <c r="AA11" i="21"/>
  <c r="K36" i="21"/>
  <c r="X52" i="21"/>
  <c r="AA52" i="21"/>
  <c r="O36" i="21"/>
  <c r="S23" i="21"/>
  <c r="W37" i="21"/>
  <c r="W36" i="21"/>
  <c r="W24" i="21"/>
  <c r="W23" i="21"/>
  <c r="R11" i="21"/>
  <c r="R36" i="21"/>
  <c r="O11" i="21"/>
  <c r="W53" i="21"/>
  <c r="W52" i="21"/>
  <c r="R23" i="21"/>
  <c r="M12" i="21"/>
  <c r="M11" i="21"/>
  <c r="M24" i="21"/>
  <c r="M23" i="21"/>
  <c r="X11" i="21"/>
  <c r="T52" i="21"/>
  <c r="Z24" i="20"/>
  <c r="Z23" i="20"/>
  <c r="H52" i="20"/>
  <c r="V11" i="20"/>
  <c r="O52" i="20"/>
  <c r="V23" i="20"/>
  <c r="Q12" i="20"/>
  <c r="Q11" i="20"/>
  <c r="Q36" i="20"/>
  <c r="V36" i="20"/>
  <c r="H11" i="20"/>
  <c r="P37" i="20"/>
  <c r="P53" i="20"/>
  <c r="P52" i="20"/>
  <c r="H37" i="20"/>
  <c r="H36" i="20"/>
  <c r="Z37" i="20"/>
  <c r="Z36" i="20"/>
  <c r="W37" i="20"/>
  <c r="W36" i="20"/>
  <c r="AA12" i="20"/>
  <c r="AA11" i="20"/>
  <c r="K12" i="20"/>
  <c r="K11" i="20"/>
  <c r="L11" i="20"/>
  <c r="R23" i="20"/>
  <c r="M12" i="20"/>
  <c r="M11" i="20"/>
  <c r="X37" i="20"/>
  <c r="W12" i="20"/>
  <c r="W11" i="20"/>
  <c r="W53" i="20"/>
  <c r="W52" i="20"/>
  <c r="K53" i="20"/>
  <c r="K52" i="20"/>
  <c r="Y24" i="20"/>
  <c r="Y12" i="20"/>
  <c r="Y37" i="20"/>
  <c r="M37" i="20"/>
  <c r="M36" i="20"/>
  <c r="Z11" i="20"/>
  <c r="Z12" i="20"/>
  <c r="V52" i="20"/>
  <c r="P11" i="20"/>
  <c r="Z53" i="20"/>
  <c r="Z52" i="20"/>
  <c r="AA53" i="20"/>
  <c r="AA52" i="20"/>
  <c r="W11" i="19"/>
  <c r="W12" i="19"/>
  <c r="K37" i="19"/>
  <c r="R23" i="19"/>
  <c r="R36" i="19"/>
  <c r="P23" i="19"/>
  <c r="P24" i="19"/>
  <c r="M24" i="19"/>
  <c r="M12" i="19"/>
  <c r="M53" i="19"/>
  <c r="Z37" i="19"/>
  <c r="Z36" i="19"/>
  <c r="Y12" i="19"/>
  <c r="Y11" i="19"/>
  <c r="W53" i="19"/>
  <c r="W52" i="19"/>
  <c r="U12" i="19"/>
  <c r="U11" i="19"/>
  <c r="X53" i="19"/>
  <c r="T53" i="19"/>
  <c r="P53" i="19"/>
  <c r="P52" i="19"/>
  <c r="M37" i="19"/>
  <c r="M36" i="19"/>
  <c r="AA36" i="19"/>
  <c r="O24" i="19"/>
  <c r="O23" i="19"/>
  <c r="L12" i="19"/>
  <c r="R11" i="19"/>
  <c r="H11" i="19"/>
  <c r="H36" i="19"/>
  <c r="H37" i="19"/>
  <c r="S53" i="19"/>
  <c r="S52" i="19"/>
  <c r="Z53" i="19"/>
  <c r="Z52" i="19"/>
  <c r="Y52" i="19"/>
  <c r="Y53" i="19"/>
  <c r="X12" i="19"/>
  <c r="L53" i="19"/>
  <c r="Q24" i="19"/>
  <c r="W37" i="19"/>
  <c r="W36" i="19"/>
  <c r="W24" i="19"/>
  <c r="W23" i="19"/>
  <c r="S24" i="19"/>
  <c r="S23" i="19"/>
  <c r="S37" i="19"/>
  <c r="S36" i="19"/>
  <c r="O37" i="19"/>
  <c r="O36" i="19"/>
  <c r="K53" i="19"/>
  <c r="V37" i="19"/>
  <c r="R52" i="19"/>
  <c r="T11" i="19"/>
  <c r="Z12" i="19"/>
  <c r="Z11" i="19"/>
  <c r="Z24" i="19"/>
  <c r="Z23" i="19"/>
  <c r="P12" i="19"/>
  <c r="P11" i="19"/>
  <c r="X36" i="19"/>
  <c r="T37" i="19"/>
  <c r="P36" i="19"/>
  <c r="P37" i="19"/>
  <c r="L37" i="19"/>
  <c r="H53" i="19"/>
  <c r="O53" i="19"/>
  <c r="O52" i="19"/>
  <c r="T53" i="18"/>
  <c r="T52" i="18"/>
  <c r="J12" i="18"/>
  <c r="P23" i="18"/>
  <c r="P24" i="18"/>
  <c r="H53" i="18"/>
  <c r="H52" i="18"/>
  <c r="AA24" i="18"/>
  <c r="AA23" i="18"/>
  <c r="K24" i="18"/>
  <c r="V12" i="18"/>
  <c r="V11" i="18"/>
  <c r="Z37" i="18"/>
  <c r="Z36" i="18"/>
  <c r="V37" i="18"/>
  <c r="V36" i="18"/>
  <c r="R37" i="18"/>
  <c r="R53" i="18"/>
  <c r="R52" i="18"/>
  <c r="N53" i="18"/>
  <c r="N52" i="18"/>
  <c r="X12" i="18"/>
  <c r="X11" i="18"/>
  <c r="Y12" i="18"/>
  <c r="Y11" i="18"/>
  <c r="I12" i="18"/>
  <c r="P12" i="18"/>
  <c r="P11" i="18"/>
  <c r="X53" i="18"/>
  <c r="X52" i="18"/>
  <c r="T23" i="18"/>
  <c r="T24" i="18"/>
  <c r="S12" i="18"/>
  <c r="S11" i="18"/>
  <c r="S53" i="18"/>
  <c r="K37" i="18"/>
  <c r="J53" i="18"/>
  <c r="L23" i="18"/>
  <c r="AA12" i="18"/>
  <c r="AA11" i="18"/>
  <c r="K11" i="18"/>
  <c r="AA53" i="18"/>
  <c r="AA52" i="18"/>
  <c r="S37" i="18"/>
  <c r="S36" i="18"/>
  <c r="O52" i="18"/>
  <c r="T37" i="18"/>
  <c r="T36" i="18"/>
  <c r="H37" i="18"/>
  <c r="H36" i="18"/>
  <c r="W24" i="18"/>
  <c r="W23" i="18"/>
  <c r="R11" i="18"/>
  <c r="Z53" i="18"/>
  <c r="Z52" i="18"/>
  <c r="V53" i="18"/>
  <c r="V52" i="18"/>
  <c r="H12" i="18"/>
  <c r="H11" i="18"/>
  <c r="P53" i="18"/>
  <c r="P52" i="18"/>
  <c r="Z24" i="18"/>
  <c r="Z23" i="18"/>
  <c r="U12" i="18"/>
  <c r="X37" i="18"/>
  <c r="X36" i="18"/>
  <c r="L52" i="18"/>
  <c r="L12" i="18"/>
  <c r="O24" i="18"/>
  <c r="Z12" i="18"/>
  <c r="Z11" i="18"/>
  <c r="N37" i="18"/>
  <c r="N36" i="18"/>
  <c r="M12" i="18"/>
  <c r="M11" i="18"/>
  <c r="O12" i="18"/>
  <c r="O11" i="18"/>
  <c r="W37" i="18"/>
  <c r="W36" i="18"/>
  <c r="X24" i="18"/>
  <c r="H24" i="18"/>
  <c r="W12" i="18"/>
  <c r="W11" i="18"/>
  <c r="AA37" i="18"/>
  <c r="AA36" i="18"/>
  <c r="W53" i="18"/>
  <c r="W52" i="18"/>
  <c r="O37" i="18"/>
  <c r="O36" i="18"/>
  <c r="K53" i="18"/>
  <c r="T12" i="18"/>
  <c r="T11" i="18"/>
  <c r="S24" i="18"/>
  <c r="S23" i="18"/>
  <c r="N12" i="18"/>
  <c r="N11" i="18"/>
  <c r="J37" i="18"/>
  <c r="J36" i="18"/>
  <c r="P36" i="18"/>
  <c r="P37" i="18"/>
  <c r="Q12" i="18"/>
  <c r="Q11" i="18"/>
  <c r="Y52" i="18"/>
  <c r="L37" i="18"/>
  <c r="L24" i="17"/>
  <c r="L23" i="17"/>
  <c r="AA12" i="17"/>
  <c r="O24" i="17"/>
  <c r="O23" i="17"/>
  <c r="J53" i="17"/>
  <c r="X36" i="17"/>
  <c r="X52" i="17"/>
  <c r="J11" i="17"/>
  <c r="N36" i="17"/>
  <c r="H12" i="17"/>
  <c r="H11" i="17"/>
  <c r="H24" i="17"/>
  <c r="H23" i="17"/>
  <c r="W12" i="17"/>
  <c r="W11" i="17"/>
  <c r="W53" i="17"/>
  <c r="W52" i="17"/>
  <c r="K53" i="17"/>
  <c r="K52" i="17"/>
  <c r="X12" i="17"/>
  <c r="L37" i="17"/>
  <c r="L36" i="17"/>
  <c r="L53" i="17"/>
  <c r="L52" i="17"/>
  <c r="AA24" i="17"/>
  <c r="K24" i="17"/>
  <c r="K23" i="17"/>
  <c r="V12" i="17"/>
  <c r="V11" i="17"/>
  <c r="Z37" i="17"/>
  <c r="Z36" i="17"/>
  <c r="R53" i="17"/>
  <c r="R52" i="17"/>
  <c r="J37" i="17"/>
  <c r="P53" i="17"/>
  <c r="W37" i="17"/>
  <c r="W36" i="17"/>
  <c r="R23" i="17"/>
  <c r="R24" i="17"/>
  <c r="M12" i="17"/>
  <c r="M11" i="17"/>
  <c r="K12" i="17"/>
  <c r="K11" i="17"/>
  <c r="Z12" i="17"/>
  <c r="Z11" i="17"/>
  <c r="V53" i="17"/>
  <c r="T24" i="17"/>
  <c r="T23" i="17"/>
  <c r="S12" i="17"/>
  <c r="S11" i="17"/>
  <c r="AA53" i="17"/>
  <c r="L11" i="17"/>
  <c r="L12" i="17"/>
  <c r="W24" i="17"/>
  <c r="W23" i="17"/>
  <c r="R12" i="17"/>
  <c r="R11" i="17"/>
  <c r="V37" i="17"/>
  <c r="V36" i="17"/>
  <c r="N23" i="17"/>
  <c r="Y12" i="17"/>
  <c r="Y11" i="17"/>
  <c r="Y37" i="17"/>
  <c r="Y36" i="17"/>
  <c r="U37" i="17"/>
  <c r="U36" i="17"/>
  <c r="M37" i="17"/>
  <c r="M36" i="17"/>
  <c r="H37" i="17"/>
  <c r="H36" i="17"/>
  <c r="H53" i="17"/>
  <c r="H52" i="17"/>
  <c r="S53" i="17"/>
  <c r="S52" i="17"/>
  <c r="P23" i="17"/>
  <c r="O12" i="17"/>
  <c r="O11" i="17"/>
  <c r="O53" i="17"/>
  <c r="O52" i="17"/>
  <c r="T37" i="17"/>
  <c r="T36" i="17"/>
  <c r="T53" i="17"/>
  <c r="T52" i="17"/>
  <c r="S24" i="17"/>
  <c r="S23" i="17"/>
  <c r="N11" i="17"/>
  <c r="Z53" i="17"/>
  <c r="Z52" i="17"/>
  <c r="R37" i="17"/>
  <c r="R36" i="17"/>
  <c r="N52" i="17"/>
  <c r="P11" i="17"/>
  <c r="Z24" i="17"/>
  <c r="Z23" i="17"/>
  <c r="J23" i="17"/>
  <c r="U12" i="17"/>
  <c r="U11" i="17"/>
  <c r="Y52" i="17"/>
  <c r="Y53" i="17"/>
  <c r="T12" i="17"/>
  <c r="T11" i="17"/>
  <c r="Y37" i="16"/>
  <c r="Z12" i="16"/>
  <c r="Z11" i="16"/>
  <c r="L12" i="16"/>
  <c r="P53" i="16"/>
  <c r="P52" i="16"/>
  <c r="AA12" i="16"/>
  <c r="AA11" i="16"/>
  <c r="W24" i="16"/>
  <c r="W23" i="16"/>
  <c r="O52" i="16"/>
  <c r="Y24" i="16"/>
  <c r="Q52" i="16"/>
  <c r="AA53" i="16"/>
  <c r="K37" i="16"/>
  <c r="K36" i="16"/>
  <c r="Z37" i="16"/>
  <c r="Z36" i="16"/>
  <c r="O11" i="16"/>
  <c r="K24" i="16"/>
  <c r="K52" i="16"/>
  <c r="V37" i="16"/>
  <c r="Z53" i="16"/>
  <c r="Z52" i="16"/>
  <c r="R24" i="16"/>
  <c r="H12" i="16"/>
  <c r="H11" i="16"/>
  <c r="W37" i="16"/>
  <c r="W36" i="16"/>
  <c r="Q12" i="16"/>
  <c r="Q11" i="16"/>
  <c r="U24" i="16"/>
  <c r="U23" i="16"/>
  <c r="Q24" i="16"/>
  <c r="Q23" i="16"/>
  <c r="M36" i="16"/>
  <c r="M37" i="16"/>
  <c r="N36" i="16"/>
  <c r="L53" i="16"/>
  <c r="W53" i="16"/>
  <c r="W52" i="16"/>
  <c r="O23" i="16"/>
  <c r="Z24" i="16"/>
  <c r="Z23" i="16"/>
  <c r="N24" i="16"/>
  <c r="N23" i="16"/>
  <c r="K11" i="16"/>
  <c r="M12" i="16"/>
  <c r="M23" i="16"/>
  <c r="M53" i="16"/>
  <c r="W11" i="16"/>
  <c r="W12" i="16"/>
  <c r="AA24" i="16"/>
  <c r="AA36" i="16"/>
  <c r="Y37" i="15"/>
  <c r="Y36" i="15"/>
  <c r="W37" i="15"/>
  <c r="W36" i="15"/>
  <c r="V12" i="15"/>
  <c r="V11" i="15"/>
  <c r="V24" i="15"/>
  <c r="V23" i="15"/>
  <c r="Z24" i="15"/>
  <c r="Z23" i="15"/>
  <c r="W12" i="15"/>
  <c r="W11" i="15"/>
  <c r="S37" i="15"/>
  <c r="S36" i="15"/>
  <c r="Z37" i="15"/>
  <c r="Z36" i="15"/>
  <c r="N52" i="15"/>
  <c r="M37" i="15"/>
  <c r="Q23" i="15"/>
  <c r="L12" i="15"/>
  <c r="P36" i="15"/>
  <c r="P37" i="15"/>
  <c r="H52" i="15"/>
  <c r="AA53" i="15"/>
  <c r="AA52" i="15"/>
  <c r="W53" i="15"/>
  <c r="W52" i="15"/>
  <c r="S53" i="15"/>
  <c r="S52" i="15"/>
  <c r="O53" i="15"/>
  <c r="O52" i="15"/>
  <c r="R12" i="15"/>
  <c r="R11" i="15"/>
  <c r="Z53" i="15"/>
  <c r="Z52" i="15"/>
  <c r="V53" i="15"/>
  <c r="V52" i="15"/>
  <c r="M53" i="15"/>
  <c r="M52" i="15"/>
  <c r="V36" i="15"/>
  <c r="U11" i="15"/>
  <c r="X11" i="15"/>
  <c r="O12" i="15"/>
  <c r="O11" i="15"/>
  <c r="W24" i="15"/>
  <c r="W23" i="15"/>
  <c r="N11" i="15"/>
  <c r="Q37" i="15"/>
  <c r="Q36" i="15"/>
  <c r="AA37" i="15"/>
  <c r="AA36" i="15"/>
  <c r="T11" i="15"/>
  <c r="M12" i="15"/>
  <c r="M11" i="15"/>
  <c r="AA12" i="15"/>
  <c r="AA11" i="15"/>
  <c r="Y24" i="15"/>
  <c r="Y23" i="15"/>
  <c r="Z12" i="15"/>
  <c r="Z11" i="15"/>
  <c r="J12" i="15"/>
  <c r="J11" i="15"/>
  <c r="T53" i="14"/>
  <c r="T52" i="14"/>
  <c r="Z12" i="14"/>
  <c r="Z11" i="14"/>
  <c r="R37" i="14"/>
  <c r="R36" i="14"/>
  <c r="H52" i="14"/>
  <c r="L37" i="14"/>
  <c r="AA52" i="14"/>
  <c r="S53" i="14"/>
  <c r="Z53" i="14"/>
  <c r="Z52" i="14"/>
  <c r="M24" i="14"/>
  <c r="W53" i="14"/>
  <c r="W52" i="14"/>
  <c r="X36" i="14"/>
  <c r="X24" i="14"/>
  <c r="V12" i="14"/>
  <c r="U36" i="14"/>
  <c r="P53" i="14"/>
  <c r="H36" i="14"/>
  <c r="M37" i="14"/>
  <c r="S36" i="14"/>
  <c r="AA24" i="14"/>
  <c r="W37" i="14"/>
  <c r="W36" i="14"/>
  <c r="O53" i="14"/>
  <c r="T11" i="14"/>
  <c r="Q37" i="14"/>
  <c r="Y23" i="14"/>
  <c r="L24" i="14"/>
  <c r="O11" i="14"/>
  <c r="T24" i="14"/>
  <c r="Z37" i="14"/>
  <c r="Z36" i="14"/>
  <c r="V53" i="14"/>
  <c r="Z24" i="14"/>
  <c r="R12" i="14"/>
  <c r="R11" i="14"/>
  <c r="J12" i="14"/>
  <c r="J11" i="14"/>
  <c r="U53" i="14"/>
  <c r="U52" i="14"/>
  <c r="P12" i="14"/>
  <c r="P11" i="14"/>
  <c r="Y37" i="14"/>
  <c r="R24" i="14"/>
  <c r="O36" i="14"/>
  <c r="X53" i="14"/>
  <c r="J24" i="14"/>
  <c r="J23" i="14"/>
  <c r="U24" i="14"/>
  <c r="U23" i="14"/>
  <c r="P36" i="14"/>
  <c r="P37" i="14"/>
  <c r="M53" i="14"/>
  <c r="M52" i="14"/>
  <c r="L53" i="14"/>
  <c r="L52" i="14"/>
  <c r="W12" i="14"/>
  <c r="W11" i="14"/>
  <c r="AA37" i="14"/>
  <c r="AA36" i="14"/>
  <c r="W24" i="14"/>
  <c r="W23" i="14"/>
  <c r="S24" i="14"/>
  <c r="S23" i="14"/>
  <c r="I52" i="18" l="1"/>
  <c r="N52" i="14"/>
  <c r="X52" i="15"/>
  <c r="O36" i="16"/>
  <c r="H11" i="14"/>
  <c r="X11" i="16"/>
  <c r="X52" i="16"/>
  <c r="N36" i="15"/>
  <c r="Y52" i="14"/>
  <c r="T11" i="16"/>
  <c r="I36" i="16"/>
  <c r="U36" i="15"/>
  <c r="X24" i="15"/>
  <c r="S24" i="16"/>
  <c r="S52" i="16"/>
  <c r="H24" i="14"/>
  <c r="X24" i="16"/>
  <c r="S37" i="14"/>
  <c r="S52" i="14"/>
  <c r="Y12" i="16"/>
  <c r="U12" i="16"/>
  <c r="U52" i="16"/>
  <c r="Q53" i="15"/>
  <c r="I24" i="14"/>
  <c r="Y24" i="14"/>
  <c r="S12" i="14"/>
  <c r="Y23" i="16"/>
  <c r="Y36" i="16"/>
  <c r="Y52" i="16"/>
  <c r="U36" i="16"/>
  <c r="Q12" i="15"/>
  <c r="Q24" i="15"/>
  <c r="P12" i="15"/>
  <c r="P53" i="15"/>
  <c r="S12" i="15"/>
  <c r="S24" i="15"/>
  <c r="O24" i="15"/>
  <c r="O37" i="15"/>
  <c r="L12" i="14"/>
  <c r="L23" i="14"/>
  <c r="L36" i="14"/>
  <c r="I12" i="15"/>
  <c r="I24" i="15"/>
  <c r="I52" i="15"/>
  <c r="N37" i="16"/>
  <c r="N53" i="16"/>
  <c r="J37" i="15"/>
  <c r="J53" i="15"/>
  <c r="M23" i="14"/>
  <c r="M36" i="14"/>
  <c r="P12" i="16"/>
  <c r="V11" i="14"/>
  <c r="V37" i="14"/>
  <c r="V52" i="14"/>
  <c r="L11" i="16"/>
  <c r="L37" i="16"/>
  <c r="L52" i="16"/>
  <c r="R37" i="15"/>
  <c r="R53" i="15"/>
  <c r="Y12" i="15"/>
  <c r="Y52" i="15"/>
  <c r="AA12" i="14"/>
  <c r="AA23" i="14"/>
  <c r="AA53" i="14"/>
  <c r="J37" i="14"/>
  <c r="J53" i="14"/>
  <c r="Q53" i="16"/>
  <c r="Q37" i="16"/>
  <c r="L11" i="15"/>
  <c r="L23" i="15"/>
  <c r="L37" i="15"/>
  <c r="L53" i="15"/>
  <c r="AA23" i="16"/>
  <c r="AA37" i="16"/>
  <c r="AA52" i="16"/>
  <c r="AA24" i="15"/>
  <c r="K12" i="16"/>
  <c r="K23" i="16"/>
  <c r="K53" i="16"/>
  <c r="P23" i="14"/>
  <c r="P52" i="14"/>
  <c r="V24" i="16"/>
  <c r="V36" i="16"/>
  <c r="V53" i="16"/>
  <c r="V37" i="15"/>
  <c r="Q24" i="14"/>
  <c r="Q36" i="14"/>
  <c r="Q53" i="14"/>
  <c r="M24" i="15"/>
  <c r="M36" i="15"/>
  <c r="H24" i="16"/>
  <c r="H36" i="16"/>
  <c r="H53" i="16"/>
  <c r="R23" i="14"/>
  <c r="R53" i="14"/>
  <c r="O12" i="14"/>
  <c r="O24" i="14"/>
  <c r="O37" i="14"/>
  <c r="O52" i="14"/>
  <c r="M11" i="16"/>
  <c r="M24" i="16"/>
  <c r="M52" i="16"/>
  <c r="T12" i="14"/>
  <c r="T23" i="14"/>
  <c r="T37" i="14"/>
  <c r="R23" i="16"/>
  <c r="R37" i="16"/>
  <c r="U37" i="14"/>
  <c r="O23" i="14"/>
  <c r="L11" i="14"/>
  <c r="Y53" i="14"/>
  <c r="P24" i="14"/>
  <c r="P60" i="14" s="1"/>
  <c r="P61" i="14" s="1"/>
  <c r="J36" i="14"/>
  <c r="V36" i="14"/>
  <c r="AA11" i="14"/>
  <c r="S11" i="14"/>
  <c r="Q23" i="14"/>
  <c r="J52" i="14"/>
  <c r="R52" i="14"/>
  <c r="T36" i="14"/>
  <c r="J52" i="15"/>
  <c r="Q52" i="15"/>
  <c r="L24" i="15"/>
  <c r="P52" i="15"/>
  <c r="I23" i="15"/>
  <c r="Y53" i="15"/>
  <c r="J36" i="15"/>
  <c r="S23" i="15"/>
  <c r="AA23" i="15"/>
  <c r="Y11" i="15"/>
  <c r="M23" i="15"/>
  <c r="R52" i="15"/>
  <c r="Q11" i="15"/>
  <c r="O36" i="15"/>
  <c r="S11" i="15"/>
  <c r="L36" i="15"/>
  <c r="L52" i="15"/>
  <c r="R36" i="15"/>
  <c r="P11" i="15"/>
  <c r="R36" i="16"/>
  <c r="V23" i="16"/>
  <c r="Q36" i="16"/>
  <c r="U37" i="16"/>
  <c r="Y53" i="16"/>
  <c r="Y60" i="16" s="1"/>
  <c r="Y61" i="16" s="1"/>
  <c r="H52" i="16"/>
  <c r="Y11" i="16"/>
  <c r="H37" i="16"/>
  <c r="L36" i="16"/>
  <c r="O23" i="15"/>
  <c r="I53" i="14"/>
  <c r="I12" i="19"/>
  <c r="I36" i="19"/>
  <c r="I52" i="19"/>
  <c r="I37" i="15"/>
  <c r="I53" i="15"/>
  <c r="V12" i="19"/>
  <c r="V23" i="19"/>
  <c r="V52" i="19"/>
  <c r="N12" i="14"/>
  <c r="N37" i="14"/>
  <c r="N53" i="14"/>
  <c r="T12" i="16"/>
  <c r="T24" i="16"/>
  <c r="T36" i="16"/>
  <c r="T53" i="16"/>
  <c r="Q11" i="21"/>
  <c r="Q23" i="21"/>
  <c r="Q12" i="19"/>
  <c r="Q23" i="19"/>
  <c r="Q37" i="19"/>
  <c r="Q52" i="19"/>
  <c r="Q12" i="17"/>
  <c r="Q53" i="17"/>
  <c r="I12" i="17"/>
  <c r="I37" i="17"/>
  <c r="I52" i="17"/>
  <c r="I12" i="16"/>
  <c r="I24" i="16"/>
  <c r="I52" i="16"/>
  <c r="I37" i="16"/>
  <c r="U12" i="15"/>
  <c r="U37" i="15"/>
  <c r="U24" i="15"/>
  <c r="U52" i="15"/>
  <c r="U12" i="20"/>
  <c r="U24" i="20"/>
  <c r="U37" i="20"/>
  <c r="H12" i="15"/>
  <c r="H36" i="15"/>
  <c r="H37" i="15"/>
  <c r="H53" i="15"/>
  <c r="X11" i="20"/>
  <c r="X12" i="15"/>
  <c r="X37" i="15"/>
  <c r="X53" i="15"/>
  <c r="X11" i="17"/>
  <c r="X23" i="17"/>
  <c r="X37" i="17"/>
  <c r="X53" i="17"/>
  <c r="T12" i="15"/>
  <c r="T37" i="15"/>
  <c r="T53" i="15"/>
  <c r="P12" i="17"/>
  <c r="P24" i="17"/>
  <c r="P37" i="17"/>
  <c r="P52" i="17"/>
  <c r="L11" i="18"/>
  <c r="L24" i="18"/>
  <c r="L36" i="18"/>
  <c r="L53" i="18"/>
  <c r="AA11" i="17"/>
  <c r="AA23" i="17"/>
  <c r="AA52" i="17"/>
  <c r="S12" i="21"/>
  <c r="S52" i="21"/>
  <c r="S11" i="16"/>
  <c r="S23" i="16"/>
  <c r="S37" i="16"/>
  <c r="S53" i="16"/>
  <c r="O11" i="20"/>
  <c r="O12" i="16"/>
  <c r="O24" i="16"/>
  <c r="O37" i="16"/>
  <c r="O53" i="16"/>
  <c r="O60" i="16" s="1"/>
  <c r="O61" i="16" s="1"/>
  <c r="K23" i="19"/>
  <c r="K36" i="19"/>
  <c r="K52" i="19"/>
  <c r="H12" i="14"/>
  <c r="H60" i="14" s="1"/>
  <c r="H61" i="14" s="1"/>
  <c r="H23" i="14"/>
  <c r="H37" i="14"/>
  <c r="H53" i="14"/>
  <c r="X11" i="14"/>
  <c r="X23" i="14"/>
  <c r="X37" i="14"/>
  <c r="X52" i="14"/>
  <c r="X12" i="16"/>
  <c r="X60" i="16" s="1"/>
  <c r="X61" i="16" s="1"/>
  <c r="X37" i="16"/>
  <c r="X53" i="16"/>
  <c r="R12" i="19"/>
  <c r="R37" i="19"/>
  <c r="R24" i="19"/>
  <c r="R53" i="19"/>
  <c r="N12" i="17"/>
  <c r="N24" i="17"/>
  <c r="N37" i="17"/>
  <c r="N53" i="17"/>
  <c r="N12" i="15"/>
  <c r="N37" i="15"/>
  <c r="N53" i="15"/>
  <c r="J37" i="21"/>
  <c r="J12" i="17"/>
  <c r="J24" i="17"/>
  <c r="J36" i="17"/>
  <c r="J52" i="17"/>
  <c r="I23" i="14"/>
  <c r="I36" i="14"/>
  <c r="I52" i="14"/>
  <c r="Y36" i="14"/>
  <c r="V52" i="17"/>
  <c r="Y52" i="20"/>
  <c r="N36" i="14"/>
  <c r="Q11" i="19"/>
  <c r="Q36" i="19"/>
  <c r="U23" i="20"/>
  <c r="U11" i="20"/>
  <c r="U53" i="15"/>
  <c r="U23" i="15"/>
  <c r="T23" i="16"/>
  <c r="I23" i="16"/>
  <c r="N11" i="14"/>
  <c r="H11" i="15"/>
  <c r="I53" i="16"/>
  <c r="I11" i="16"/>
  <c r="I36" i="17"/>
  <c r="I24" i="21"/>
  <c r="J24" i="21"/>
  <c r="J36" i="21"/>
  <c r="T37" i="20"/>
  <c r="I53" i="20"/>
  <c r="I12" i="20"/>
  <c r="K23" i="18"/>
  <c r="N37" i="19"/>
  <c r="AA24" i="19"/>
  <c r="T36" i="20"/>
  <c r="J23" i="21"/>
  <c r="J52" i="20"/>
  <c r="I11" i="21"/>
  <c r="J52" i="21"/>
  <c r="S52" i="20"/>
  <c r="I24" i="20"/>
  <c r="I37" i="20"/>
  <c r="L24" i="16"/>
  <c r="L60" i="16" s="1"/>
  <c r="L61" i="16" s="1"/>
  <c r="J11" i="21"/>
  <c r="J12" i="20"/>
  <c r="S12" i="20"/>
  <c r="K11" i="21"/>
  <c r="N11" i="21"/>
  <c r="K24" i="14"/>
  <c r="M52" i="18"/>
  <c r="AA52" i="19"/>
  <c r="X36" i="16"/>
  <c r="T37" i="16"/>
  <c r="T60" i="16" s="1"/>
  <c r="T61" i="16" s="1"/>
  <c r="N23" i="19"/>
  <c r="H53" i="20"/>
  <c r="H12" i="20"/>
  <c r="X12" i="20"/>
  <c r="X36" i="20"/>
  <c r="X53" i="20"/>
  <c r="X36" i="21"/>
  <c r="X12" i="21"/>
  <c r="P36" i="20"/>
  <c r="K52" i="21"/>
  <c r="S36" i="21"/>
  <c r="R12" i="21"/>
  <c r="L52" i="19"/>
  <c r="U11" i="18"/>
  <c r="O53" i="18"/>
  <c r="O60" i="18" s="1"/>
  <c r="O61" i="18" s="1"/>
  <c r="T36" i="19"/>
  <c r="H23" i="18"/>
  <c r="V36" i="21"/>
  <c r="Q24" i="21"/>
  <c r="U11" i="21"/>
  <c r="Q12" i="21"/>
  <c r="Y53" i="18"/>
  <c r="H12" i="19"/>
  <c r="H52" i="19"/>
  <c r="X23" i="18"/>
  <c r="S52" i="18"/>
  <c r="R12" i="18"/>
  <c r="R36" i="18"/>
  <c r="Q37" i="20"/>
  <c r="I36" i="18"/>
  <c r="M52" i="20"/>
  <c r="P23" i="16"/>
  <c r="J24" i="18"/>
  <c r="J60" i="18" s="1"/>
  <c r="J61" i="18" s="1"/>
  <c r="M37" i="18"/>
  <c r="T11" i="20"/>
  <c r="J23" i="20"/>
  <c r="I12" i="21"/>
  <c r="J37" i="20"/>
  <c r="S53" i="20"/>
  <c r="T53" i="20"/>
  <c r="N53" i="19"/>
  <c r="N12" i="19"/>
  <c r="I52" i="20"/>
  <c r="I11" i="20"/>
  <c r="X53" i="21"/>
  <c r="O52" i="21"/>
  <c r="S11" i="21"/>
  <c r="S53" i="21"/>
  <c r="O37" i="21"/>
  <c r="O12" i="21"/>
  <c r="R53" i="21"/>
  <c r="AA24" i="21"/>
  <c r="T53" i="21"/>
  <c r="T11" i="21"/>
  <c r="T36" i="21"/>
  <c r="AA37" i="21"/>
  <c r="AA53" i="21"/>
  <c r="AA12" i="21"/>
  <c r="R37" i="21"/>
  <c r="R24" i="21"/>
  <c r="L12" i="20"/>
  <c r="L36" i="19"/>
  <c r="L11" i="19"/>
  <c r="S24" i="21"/>
  <c r="Y11" i="20"/>
  <c r="K12" i="18"/>
  <c r="I11" i="17"/>
  <c r="T52" i="19"/>
  <c r="T12" i="19"/>
  <c r="M52" i="19"/>
  <c r="M23" i="19"/>
  <c r="M11" i="19"/>
  <c r="X37" i="19"/>
  <c r="X11" i="19"/>
  <c r="X52" i="19"/>
  <c r="V12" i="21"/>
  <c r="V53" i="21"/>
  <c r="V37" i="20"/>
  <c r="V12" i="20"/>
  <c r="V53" i="20"/>
  <c r="V24" i="20"/>
  <c r="R24" i="20"/>
  <c r="I11" i="19"/>
  <c r="K52" i="18"/>
  <c r="K36" i="18"/>
  <c r="O23" i="18"/>
  <c r="I53" i="17"/>
  <c r="M54" i="17" s="1"/>
  <c r="J7" i="4" s="1"/>
  <c r="Q36" i="17"/>
  <c r="Q11" i="17"/>
  <c r="V36" i="19"/>
  <c r="V24" i="19"/>
  <c r="V53" i="19"/>
  <c r="Y53" i="20"/>
  <c r="Y36" i="20"/>
  <c r="Y23" i="20"/>
  <c r="I23" i="19"/>
  <c r="I37" i="19"/>
  <c r="I53" i="19"/>
  <c r="K24" i="21"/>
  <c r="J12" i="21"/>
  <c r="J53" i="21"/>
  <c r="O12" i="20"/>
  <c r="P12" i="20"/>
  <c r="O53" i="20"/>
  <c r="K37" i="21"/>
  <c r="J11" i="18"/>
  <c r="J52" i="18"/>
  <c r="U23" i="21"/>
  <c r="U23" i="19"/>
  <c r="N11" i="19"/>
  <c r="U52" i="19"/>
  <c r="Q23" i="20"/>
  <c r="V24" i="18"/>
  <c r="V60" i="18" s="1"/>
  <c r="V61" i="18" s="1"/>
  <c r="J36" i="20"/>
  <c r="M23" i="18"/>
  <c r="J36" i="19"/>
  <c r="J37" i="16"/>
  <c r="J24" i="16"/>
  <c r="K36" i="15"/>
  <c r="K53" i="14"/>
  <c r="H54" i="14" s="1"/>
  <c r="K12" i="14"/>
  <c r="N24" i="19"/>
  <c r="L23" i="16"/>
  <c r="U53" i="18"/>
  <c r="N23" i="14"/>
  <c r="K23" i="15"/>
  <c r="J23" i="18"/>
  <c r="J53" i="19"/>
  <c r="J23" i="19"/>
  <c r="K36" i="14"/>
  <c r="Z60" i="15"/>
  <c r="Z61" i="15" s="1"/>
  <c r="X36" i="15"/>
  <c r="P24" i="16"/>
  <c r="U11" i="16"/>
  <c r="P24" i="20"/>
  <c r="J12" i="19"/>
  <c r="K12" i="15"/>
  <c r="P36" i="16"/>
  <c r="N24" i="20"/>
  <c r="T52" i="20"/>
  <c r="N36" i="19"/>
  <c r="K52" i="15"/>
  <c r="N24" i="14"/>
  <c r="J23" i="16"/>
  <c r="M52" i="17"/>
  <c r="Q52" i="18"/>
  <c r="M23" i="20"/>
  <c r="P23" i="20"/>
  <c r="R52" i="20"/>
  <c r="L37" i="20"/>
  <c r="J24" i="19"/>
  <c r="J11" i="19"/>
  <c r="J36" i="16"/>
  <c r="K24" i="15"/>
  <c r="K11" i="15"/>
  <c r="K37" i="14"/>
  <c r="K11" i="14"/>
  <c r="J11" i="20"/>
  <c r="T12" i="20"/>
  <c r="Q37" i="18"/>
  <c r="R36" i="20"/>
  <c r="J37" i="19"/>
  <c r="J52" i="19"/>
  <c r="J53" i="16"/>
  <c r="K53" i="15"/>
  <c r="M54" i="15" s="1"/>
  <c r="H7" i="4" s="1"/>
  <c r="K37" i="15"/>
  <c r="M38" i="15" s="1"/>
  <c r="H6" i="4" s="1"/>
  <c r="K52" i="14"/>
  <c r="K23" i="14"/>
  <c r="J53" i="20"/>
  <c r="AA23" i="19"/>
  <c r="I23" i="20"/>
  <c r="I36" i="20"/>
  <c r="N52" i="19"/>
  <c r="J24" i="20"/>
  <c r="AA37" i="23"/>
  <c r="N52" i="16"/>
  <c r="J52" i="16"/>
  <c r="Q52" i="17"/>
  <c r="Q36" i="18"/>
  <c r="Y36" i="18"/>
  <c r="S11" i="20"/>
  <c r="W60" i="16"/>
  <c r="W61" i="16" s="1"/>
  <c r="V52" i="16"/>
  <c r="M36" i="18"/>
  <c r="L11" i="23"/>
  <c r="L23" i="19"/>
  <c r="V23" i="18"/>
  <c r="N24" i="18"/>
  <c r="Q12" i="14"/>
  <c r="X23" i="15"/>
  <c r="R23" i="15"/>
  <c r="Y12" i="14"/>
  <c r="Y60" i="14" s="1"/>
  <c r="Y61" i="14" s="1"/>
  <c r="T12" i="23"/>
  <c r="O24" i="24"/>
  <c r="O52" i="24"/>
  <c r="O53" i="24"/>
  <c r="T12" i="24"/>
  <c r="T11" i="24"/>
  <c r="T36" i="24"/>
  <c r="T37" i="24"/>
  <c r="X12" i="24"/>
  <c r="X11" i="24"/>
  <c r="X53" i="24"/>
  <c r="X52" i="24"/>
  <c r="N53" i="23"/>
  <c r="N52" i="23"/>
  <c r="Y53" i="24"/>
  <c r="Y52" i="24"/>
  <c r="Q37" i="23"/>
  <c r="Q36" i="23"/>
  <c r="Q23" i="23"/>
  <c r="Q24" i="23"/>
  <c r="Q12" i="23"/>
  <c r="P53" i="23"/>
  <c r="P52" i="23"/>
  <c r="P36" i="23"/>
  <c r="P37" i="23"/>
  <c r="V36" i="23"/>
  <c r="V37" i="23"/>
  <c r="V23" i="23"/>
  <c r="V24" i="23"/>
  <c r="M52" i="24"/>
  <c r="M53" i="24"/>
  <c r="I36" i="23"/>
  <c r="I37" i="23"/>
  <c r="T23" i="23"/>
  <c r="T24" i="23"/>
  <c r="T37" i="23"/>
  <c r="T36" i="23"/>
  <c r="L11" i="24"/>
  <c r="L12" i="24"/>
  <c r="S12" i="23"/>
  <c r="S11" i="23"/>
  <c r="S52" i="23"/>
  <c r="S53" i="23"/>
  <c r="S23" i="23"/>
  <c r="V24" i="24"/>
  <c r="V23" i="24"/>
  <c r="J24" i="23"/>
  <c r="J23" i="23"/>
  <c r="K53" i="23"/>
  <c r="K52" i="23"/>
  <c r="N24" i="24"/>
  <c r="N23" i="24"/>
  <c r="N11" i="24"/>
  <c r="N12" i="24"/>
  <c r="U36" i="23"/>
  <c r="U37" i="23"/>
  <c r="AA24" i="24"/>
  <c r="AA23" i="24"/>
  <c r="AA11" i="24"/>
  <c r="AA12" i="24"/>
  <c r="AA11" i="23"/>
  <c r="AA12" i="23"/>
  <c r="J12" i="24"/>
  <c r="J11" i="24"/>
  <c r="X37" i="23"/>
  <c r="X36" i="23"/>
  <c r="X23" i="23"/>
  <c r="X24" i="23"/>
  <c r="K24" i="24"/>
  <c r="K23" i="24"/>
  <c r="Y11" i="23"/>
  <c r="Y12" i="23"/>
  <c r="Y53" i="23"/>
  <c r="Y52" i="23"/>
  <c r="Y24" i="23"/>
  <c r="Y23" i="23"/>
  <c r="P52" i="24"/>
  <c r="P53" i="24"/>
  <c r="O37" i="24"/>
  <c r="O36" i="24"/>
  <c r="O23" i="24"/>
  <c r="T24" i="24"/>
  <c r="T23" i="24"/>
  <c r="R36" i="24"/>
  <c r="R37" i="24"/>
  <c r="R11" i="24"/>
  <c r="R12" i="24"/>
  <c r="R36" i="23"/>
  <c r="R37" i="23"/>
  <c r="R53" i="23"/>
  <c r="R52" i="23"/>
  <c r="N12" i="23"/>
  <c r="N11" i="23"/>
  <c r="N23" i="23"/>
  <c r="N24" i="23"/>
  <c r="Y12" i="24"/>
  <c r="Y11" i="24"/>
  <c r="U53" i="24"/>
  <c r="U52" i="24"/>
  <c r="U12" i="24"/>
  <c r="U11" i="24"/>
  <c r="U24" i="24"/>
  <c r="U23" i="24"/>
  <c r="U36" i="24"/>
  <c r="U37" i="24"/>
  <c r="Q52" i="23"/>
  <c r="P24" i="23"/>
  <c r="P23" i="23"/>
  <c r="P11" i="23"/>
  <c r="O23" i="23"/>
  <c r="O24" i="23"/>
  <c r="L12" i="23"/>
  <c r="V53" i="23"/>
  <c r="V52" i="23"/>
  <c r="Q52" i="24"/>
  <c r="Q53" i="24"/>
  <c r="Q24" i="24"/>
  <c r="Q23" i="24"/>
  <c r="I12" i="23"/>
  <c r="I11" i="23"/>
  <c r="H11" i="23"/>
  <c r="H12" i="23"/>
  <c r="H23" i="23"/>
  <c r="H24" i="23"/>
  <c r="L53" i="24"/>
  <c r="L52" i="24"/>
  <c r="S53" i="24"/>
  <c r="S52" i="24"/>
  <c r="S36" i="24"/>
  <c r="S37" i="24"/>
  <c r="S24" i="24"/>
  <c r="S23" i="24"/>
  <c r="S24" i="23"/>
  <c r="V11" i="24"/>
  <c r="V12" i="24"/>
  <c r="J12" i="23"/>
  <c r="J11" i="23"/>
  <c r="U52" i="23"/>
  <c r="U53" i="23"/>
  <c r="U11" i="23"/>
  <c r="I24" i="24"/>
  <c r="I23" i="24"/>
  <c r="H37" i="24"/>
  <c r="H36" i="24"/>
  <c r="H24" i="24"/>
  <c r="H23" i="24"/>
  <c r="AA53" i="24"/>
  <c r="AA52" i="24"/>
  <c r="AA53" i="23"/>
  <c r="AA52" i="23"/>
  <c r="J53" i="24"/>
  <c r="J52" i="24"/>
  <c r="J36" i="24"/>
  <c r="J37" i="24"/>
  <c r="X11" i="23"/>
  <c r="X12" i="23"/>
  <c r="K52" i="24"/>
  <c r="K53" i="24"/>
  <c r="H24" i="20"/>
  <c r="I23" i="17"/>
  <c r="T23" i="20"/>
  <c r="R37" i="20"/>
  <c r="N53" i="20"/>
  <c r="L36" i="20"/>
  <c r="N37" i="20"/>
  <c r="L53" i="20"/>
  <c r="O11" i="24"/>
  <c r="O12" i="24"/>
  <c r="R23" i="24"/>
  <c r="R24" i="24"/>
  <c r="R23" i="23"/>
  <c r="R24" i="23"/>
  <c r="R11" i="23"/>
  <c r="R12" i="23"/>
  <c r="N37" i="23"/>
  <c r="N36" i="23"/>
  <c r="Y37" i="24"/>
  <c r="Y36" i="24"/>
  <c r="Q53" i="23"/>
  <c r="Q11" i="24"/>
  <c r="Q12" i="24"/>
  <c r="M24" i="24"/>
  <c r="M23" i="24"/>
  <c r="T11" i="23"/>
  <c r="L37" i="24"/>
  <c r="L36" i="24"/>
  <c r="J37" i="23"/>
  <c r="J36" i="23"/>
  <c r="K37" i="23"/>
  <c r="K36" i="23"/>
  <c r="N52" i="24"/>
  <c r="N53" i="24"/>
  <c r="U23" i="23"/>
  <c r="U24" i="23"/>
  <c r="I37" i="24"/>
  <c r="I36" i="24"/>
  <c r="AA36" i="23"/>
  <c r="J23" i="24"/>
  <c r="J24" i="24"/>
  <c r="K37" i="24"/>
  <c r="K36" i="24"/>
  <c r="Y37" i="23"/>
  <c r="Y36" i="23"/>
  <c r="M37" i="23"/>
  <c r="M36" i="23"/>
  <c r="M52" i="23"/>
  <c r="M53" i="23"/>
  <c r="Z60" i="18"/>
  <c r="Z61" i="18" s="1"/>
  <c r="P24" i="24"/>
  <c r="P23" i="24"/>
  <c r="P11" i="24"/>
  <c r="P12" i="24"/>
  <c r="P36" i="24"/>
  <c r="P37" i="24"/>
  <c r="T53" i="24"/>
  <c r="T52" i="24"/>
  <c r="R52" i="24"/>
  <c r="R53" i="24"/>
  <c r="X24" i="24"/>
  <c r="X23" i="24"/>
  <c r="X37" i="24"/>
  <c r="X36" i="24"/>
  <c r="Y24" i="24"/>
  <c r="Y23" i="24"/>
  <c r="Q11" i="23"/>
  <c r="P12" i="23"/>
  <c r="O52" i="23"/>
  <c r="O53" i="23"/>
  <c r="O12" i="23"/>
  <c r="O11" i="23"/>
  <c r="O36" i="23"/>
  <c r="O37" i="23"/>
  <c r="L53" i="23"/>
  <c r="L52" i="23"/>
  <c r="L23" i="23"/>
  <c r="L24" i="23"/>
  <c r="L36" i="23"/>
  <c r="L37" i="23"/>
  <c r="V11" i="23"/>
  <c r="V12" i="23"/>
  <c r="Q37" i="24"/>
  <c r="Q36" i="24"/>
  <c r="M11" i="24"/>
  <c r="M12" i="24"/>
  <c r="M36" i="24"/>
  <c r="M37" i="24"/>
  <c r="I53" i="23"/>
  <c r="I52" i="23"/>
  <c r="I24" i="23"/>
  <c r="I23" i="23"/>
  <c r="H52" i="23"/>
  <c r="H53" i="23"/>
  <c r="H37" i="23"/>
  <c r="H36" i="23"/>
  <c r="T53" i="23"/>
  <c r="T52" i="23"/>
  <c r="L24" i="24"/>
  <c r="L23" i="24"/>
  <c r="S12" i="24"/>
  <c r="S11" i="24"/>
  <c r="S36" i="23"/>
  <c r="S37" i="23"/>
  <c r="V53" i="24"/>
  <c r="V52" i="24"/>
  <c r="V36" i="24"/>
  <c r="V37" i="24"/>
  <c r="J53" i="23"/>
  <c r="J52" i="23"/>
  <c r="K12" i="23"/>
  <c r="K11" i="23"/>
  <c r="K24" i="23"/>
  <c r="K23" i="23"/>
  <c r="N37" i="24"/>
  <c r="N36" i="24"/>
  <c r="U12" i="23"/>
  <c r="I12" i="24"/>
  <c r="I11" i="24"/>
  <c r="I52" i="24"/>
  <c r="I53" i="24"/>
  <c r="H12" i="24"/>
  <c r="H11" i="24"/>
  <c r="H52" i="24"/>
  <c r="H53" i="24"/>
  <c r="AA37" i="24"/>
  <c r="AA36" i="24"/>
  <c r="AA23" i="23"/>
  <c r="AA24" i="23"/>
  <c r="X53" i="23"/>
  <c r="X52" i="23"/>
  <c r="K12" i="24"/>
  <c r="K11" i="24"/>
  <c r="M24" i="23"/>
  <c r="M23" i="23"/>
  <c r="M11" i="23"/>
  <c r="M12" i="23"/>
  <c r="M36" i="21"/>
  <c r="H52" i="21"/>
  <c r="L36" i="21"/>
  <c r="Y12" i="21"/>
  <c r="W60" i="21"/>
  <c r="W61" i="21" s="1"/>
  <c r="N23" i="21"/>
  <c r="P53" i="21"/>
  <c r="P12" i="21"/>
  <c r="Y52" i="21"/>
  <c r="Y11" i="21"/>
  <c r="Y24" i="21"/>
  <c r="Q11" i="14"/>
  <c r="Y11" i="14"/>
  <c r="L52" i="20"/>
  <c r="N52" i="20"/>
  <c r="L24" i="19"/>
  <c r="N23" i="18"/>
  <c r="Y23" i="19"/>
  <c r="N36" i="20"/>
  <c r="Y53" i="21"/>
  <c r="Y23" i="21"/>
  <c r="U36" i="21"/>
  <c r="P24" i="15"/>
  <c r="M12" i="14"/>
  <c r="M60" i="14" s="1"/>
  <c r="M61" i="14" s="1"/>
  <c r="Y23" i="17"/>
  <c r="L24" i="20"/>
  <c r="S36" i="17"/>
  <c r="V12" i="16"/>
  <c r="R23" i="18"/>
  <c r="J12" i="16"/>
  <c r="L37" i="21"/>
  <c r="Y24" i="18"/>
  <c r="K36" i="20"/>
  <c r="I37" i="21"/>
  <c r="H24" i="15"/>
  <c r="I24" i="17"/>
  <c r="U24" i="18"/>
  <c r="T24" i="20"/>
  <c r="S36" i="20"/>
  <c r="L53" i="21"/>
  <c r="N24" i="21"/>
  <c r="T23" i="15"/>
  <c r="Y37" i="19"/>
  <c r="T23" i="19"/>
  <c r="AA12" i="19"/>
  <c r="AA60" i="19" s="1"/>
  <c r="AA61" i="19" s="1"/>
  <c r="N11" i="16"/>
  <c r="P52" i="21"/>
  <c r="V23" i="21"/>
  <c r="R53" i="20"/>
  <c r="P11" i="21"/>
  <c r="H53" i="21"/>
  <c r="R12" i="20"/>
  <c r="H23" i="15"/>
  <c r="Q24" i="20"/>
  <c r="M53" i="21"/>
  <c r="O37" i="20"/>
  <c r="K11" i="19"/>
  <c r="V24" i="17"/>
  <c r="U12" i="14"/>
  <c r="U60" i="14" s="1"/>
  <c r="U61" i="14" s="1"/>
  <c r="M37" i="21"/>
  <c r="M60" i="21" s="1"/>
  <c r="M61" i="21" s="1"/>
  <c r="P23" i="15"/>
  <c r="L52" i="21"/>
  <c r="I23" i="21"/>
  <c r="M24" i="17"/>
  <c r="T24" i="15"/>
  <c r="O37" i="17"/>
  <c r="K37" i="17"/>
  <c r="M11" i="14"/>
  <c r="Q52" i="14"/>
  <c r="R52" i="16"/>
  <c r="U52" i="18"/>
  <c r="R11" i="20"/>
  <c r="U53" i="16"/>
  <c r="U60" i="16" s="1"/>
  <c r="U61" i="16" s="1"/>
  <c r="R24" i="18"/>
  <c r="L23" i="20"/>
  <c r="Y37" i="21"/>
  <c r="N60" i="18"/>
  <c r="N61" i="18" s="1"/>
  <c r="L60" i="17"/>
  <c r="L61" i="17" s="1"/>
  <c r="K36" i="17"/>
  <c r="X23" i="16"/>
  <c r="U60" i="15"/>
  <c r="U61" i="15" s="1"/>
  <c r="Q53" i="20"/>
  <c r="Q24" i="18"/>
  <c r="I24" i="18"/>
  <c r="I60" i="18" s="1"/>
  <c r="I61" i="18" s="1"/>
  <c r="U36" i="19"/>
  <c r="H23" i="20"/>
  <c r="X24" i="20"/>
  <c r="T23" i="21"/>
  <c r="O23" i="20"/>
  <c r="K12" i="19"/>
  <c r="V23" i="17"/>
  <c r="U11" i="14"/>
  <c r="Q24" i="17"/>
  <c r="Q60" i="17" s="1"/>
  <c r="Q61" i="17" s="1"/>
  <c r="H23" i="19"/>
  <c r="S24" i="20"/>
  <c r="N12" i="16"/>
  <c r="N60" i="16" s="1"/>
  <c r="N61" i="16" s="1"/>
  <c r="I12" i="14"/>
  <c r="L12" i="21"/>
  <c r="N53" i="21"/>
  <c r="N12" i="21"/>
  <c r="N12" i="20"/>
  <c r="AA37" i="17"/>
  <c r="AA60" i="17" s="1"/>
  <c r="AA61" i="17" s="1"/>
  <c r="U37" i="21"/>
  <c r="U24" i="17"/>
  <c r="U60" i="17" s="1"/>
  <c r="U61" i="17" s="1"/>
  <c r="Q53" i="21"/>
  <c r="AA24" i="20"/>
  <c r="O12" i="19"/>
  <c r="O60" i="19" s="1"/>
  <c r="O61" i="19" s="1"/>
  <c r="K37" i="20"/>
  <c r="Q37" i="21"/>
  <c r="X23" i="19"/>
  <c r="I36" i="21"/>
  <c r="Q23" i="18"/>
  <c r="AA11" i="19"/>
  <c r="I52" i="21"/>
  <c r="H37" i="21"/>
  <c r="P36" i="21"/>
  <c r="H12" i="21"/>
  <c r="V24" i="21"/>
  <c r="N37" i="21"/>
  <c r="U37" i="18"/>
  <c r="V11" i="16"/>
  <c r="O36" i="17"/>
  <c r="X60" i="17"/>
  <c r="X61" i="17" s="1"/>
  <c r="AA36" i="17"/>
  <c r="P60" i="20"/>
  <c r="P61" i="20" s="1"/>
  <c r="X23" i="20"/>
  <c r="N11" i="20"/>
  <c r="S23" i="20"/>
  <c r="O36" i="20"/>
  <c r="H36" i="21"/>
  <c r="H11" i="21"/>
  <c r="I53" i="21"/>
  <c r="Y36" i="21"/>
  <c r="N52" i="21"/>
  <c r="T24" i="19"/>
  <c r="Y23" i="18"/>
  <c r="U53" i="20"/>
  <c r="U60" i="20" s="1"/>
  <c r="U61" i="20" s="1"/>
  <c r="M23" i="17"/>
  <c r="L23" i="21"/>
  <c r="I11" i="14"/>
  <c r="R11" i="16"/>
  <c r="J11" i="16"/>
  <c r="Q23" i="17"/>
  <c r="U52" i="17"/>
  <c r="I23" i="18"/>
  <c r="X24" i="19"/>
  <c r="O11" i="19"/>
  <c r="H24" i="19"/>
  <c r="Y36" i="19"/>
  <c r="AA36" i="20"/>
  <c r="AA23" i="20"/>
  <c r="P37" i="21"/>
  <c r="L11" i="21"/>
  <c r="M52" i="21"/>
  <c r="N36" i="21"/>
  <c r="Q52" i="21"/>
  <c r="U37" i="19"/>
  <c r="U60" i="19" s="1"/>
  <c r="U61" i="19" s="1"/>
  <c r="O24" i="20"/>
  <c r="M24" i="18"/>
  <c r="M60" i="18" s="1"/>
  <c r="M61" i="18" s="1"/>
  <c r="S37" i="20"/>
  <c r="U36" i="18"/>
  <c r="U52" i="21"/>
  <c r="L24" i="21"/>
  <c r="Y24" i="17"/>
  <c r="Y60" i="17" s="1"/>
  <c r="Y61" i="17" s="1"/>
  <c r="S11" i="19"/>
  <c r="S37" i="17"/>
  <c r="X23" i="21"/>
  <c r="N24" i="15"/>
  <c r="U23" i="18"/>
  <c r="L60" i="14"/>
  <c r="L61" i="14" s="1"/>
  <c r="AA60" i="15"/>
  <c r="AA61" i="15" s="1"/>
  <c r="M60" i="15"/>
  <c r="M61" i="15" s="1"/>
  <c r="K60" i="16"/>
  <c r="K61" i="16" s="1"/>
  <c r="T60" i="17"/>
  <c r="T61" i="17" s="1"/>
  <c r="P60" i="17"/>
  <c r="P61" i="17" s="1"/>
  <c r="N60" i="17"/>
  <c r="N61" i="17" s="1"/>
  <c r="Q36" i="21"/>
  <c r="H23" i="21"/>
  <c r="P24" i="21"/>
  <c r="U23" i="17"/>
  <c r="T24" i="21"/>
  <c r="S12" i="19"/>
  <c r="S60" i="19" s="1"/>
  <c r="S61" i="19" s="1"/>
  <c r="O60" i="15"/>
  <c r="O61" i="15" s="1"/>
  <c r="K60" i="17"/>
  <c r="K61" i="17" s="1"/>
  <c r="T60" i="18"/>
  <c r="T61" i="18" s="1"/>
  <c r="J23" i="15"/>
  <c r="X24" i="21"/>
  <c r="K23" i="20"/>
  <c r="J24" i="15"/>
  <c r="J60" i="15" s="1"/>
  <c r="J61" i="15" s="1"/>
  <c r="H24" i="21"/>
  <c r="P23" i="21"/>
  <c r="N23" i="15"/>
  <c r="U52" i="20"/>
  <c r="M60" i="20"/>
  <c r="M61" i="20" s="1"/>
  <c r="K24" i="20"/>
  <c r="R24" i="15"/>
  <c r="U60" i="21"/>
  <c r="U61" i="21" s="1"/>
  <c r="Z60" i="21"/>
  <c r="Z61" i="21" s="1"/>
  <c r="AA60" i="20"/>
  <c r="AA61" i="20" s="1"/>
  <c r="Z60" i="20"/>
  <c r="Z61" i="20" s="1"/>
  <c r="Y60" i="20"/>
  <c r="Y61" i="20" s="1"/>
  <c r="W60" i="20"/>
  <c r="W61" i="20" s="1"/>
  <c r="Q60" i="20"/>
  <c r="Q61" i="20" s="1"/>
  <c r="P60" i="19"/>
  <c r="P61" i="19" s="1"/>
  <c r="M60" i="19"/>
  <c r="M61" i="19" s="1"/>
  <c r="L60" i="19"/>
  <c r="L61" i="19" s="1"/>
  <c r="Z60" i="19"/>
  <c r="Z61" i="19" s="1"/>
  <c r="Q60" i="19"/>
  <c r="Q61" i="19" s="1"/>
  <c r="H60" i="19"/>
  <c r="H61" i="19" s="1"/>
  <c r="R60" i="19"/>
  <c r="R61" i="19" s="1"/>
  <c r="Y60" i="19"/>
  <c r="Y61" i="19" s="1"/>
  <c r="W60" i="19"/>
  <c r="W61" i="19" s="1"/>
  <c r="W60" i="18"/>
  <c r="W61" i="18" s="1"/>
  <c r="AA60" i="18"/>
  <c r="AA61" i="18" s="1"/>
  <c r="P60" i="18"/>
  <c r="P61" i="18" s="1"/>
  <c r="X60" i="18"/>
  <c r="X61" i="18" s="1"/>
  <c r="S60" i="18"/>
  <c r="S61" i="18" s="1"/>
  <c r="L60" i="18"/>
  <c r="L61" i="18" s="1"/>
  <c r="H60" i="18"/>
  <c r="H61" i="18" s="1"/>
  <c r="M60" i="17"/>
  <c r="M61" i="17" s="1"/>
  <c r="V60" i="17"/>
  <c r="V61" i="17" s="1"/>
  <c r="W60" i="17"/>
  <c r="W61" i="17" s="1"/>
  <c r="H60" i="17"/>
  <c r="H61" i="17" s="1"/>
  <c r="M13" i="17"/>
  <c r="J4" i="4" s="1"/>
  <c r="H13" i="17"/>
  <c r="J60" i="17"/>
  <c r="J61" i="17" s="1"/>
  <c r="M38" i="17"/>
  <c r="J6" i="4" s="1"/>
  <c r="R60" i="17"/>
  <c r="R61" i="17" s="1"/>
  <c r="S60" i="17"/>
  <c r="S61" i="17" s="1"/>
  <c r="Z60" i="17"/>
  <c r="Z61" i="17" s="1"/>
  <c r="Q60" i="16"/>
  <c r="Q61" i="16" s="1"/>
  <c r="H60" i="16"/>
  <c r="H61" i="16" s="1"/>
  <c r="M60" i="16"/>
  <c r="M61" i="16" s="1"/>
  <c r="AA60" i="16"/>
  <c r="AA61" i="16" s="1"/>
  <c r="Z60" i="16"/>
  <c r="Z61" i="16" s="1"/>
  <c r="P60" i="16"/>
  <c r="P61" i="16" s="1"/>
  <c r="V60" i="16"/>
  <c r="V61" i="16" s="1"/>
  <c r="H25" i="16"/>
  <c r="R60" i="16"/>
  <c r="R61" i="16" s="1"/>
  <c r="S60" i="16"/>
  <c r="S61" i="16" s="1"/>
  <c r="I60" i="15"/>
  <c r="I61" i="15" s="1"/>
  <c r="Y60" i="15"/>
  <c r="Y61" i="15" s="1"/>
  <c r="X60" i="15"/>
  <c r="X61" i="15" s="1"/>
  <c r="Q60" i="15"/>
  <c r="Q61" i="15" s="1"/>
  <c r="S60" i="15"/>
  <c r="S61" i="15" s="1"/>
  <c r="L60" i="15"/>
  <c r="L61" i="15" s="1"/>
  <c r="W60" i="15"/>
  <c r="W61" i="15" s="1"/>
  <c r="H38" i="15"/>
  <c r="R60" i="15"/>
  <c r="R61" i="15" s="1"/>
  <c r="V60" i="15"/>
  <c r="V61" i="15" s="1"/>
  <c r="P60" i="15"/>
  <c r="P61" i="15" s="1"/>
  <c r="R60" i="14"/>
  <c r="R61" i="14" s="1"/>
  <c r="AA60" i="14"/>
  <c r="AA61" i="14" s="1"/>
  <c r="S60" i="14"/>
  <c r="S61" i="14" s="1"/>
  <c r="O60" i="14"/>
  <c r="O61" i="14" s="1"/>
  <c r="Z60" i="14"/>
  <c r="Z61" i="14" s="1"/>
  <c r="J60" i="14"/>
  <c r="J61" i="14" s="1"/>
  <c r="W60" i="14"/>
  <c r="W61" i="14" s="1"/>
  <c r="X60" i="14"/>
  <c r="X61" i="14" s="1"/>
  <c r="T60" i="14"/>
  <c r="T61" i="14" s="1"/>
  <c r="Q60" i="14"/>
  <c r="Q61" i="14" s="1"/>
  <c r="V60" i="14"/>
  <c r="V61" i="14" s="1"/>
  <c r="I23" i="12"/>
  <c r="Y24" i="12"/>
  <c r="I24" i="12"/>
  <c r="Q53" i="12"/>
  <c r="Q52" i="12"/>
  <c r="T37" i="12"/>
  <c r="T36" i="12"/>
  <c r="V52" i="12"/>
  <c r="V53" i="12"/>
  <c r="W12" i="12"/>
  <c r="W11" i="12"/>
  <c r="AA24" i="12"/>
  <c r="AA23" i="12"/>
  <c r="AA53" i="12"/>
  <c r="AA52" i="12"/>
  <c r="W24" i="12"/>
  <c r="W23" i="12"/>
  <c r="S24" i="12"/>
  <c r="S23" i="12"/>
  <c r="S53" i="12"/>
  <c r="S52" i="12"/>
  <c r="K24" i="12"/>
  <c r="K23" i="12"/>
  <c r="N12" i="12"/>
  <c r="N11" i="12"/>
  <c r="Q12" i="12"/>
  <c r="Q11" i="12"/>
  <c r="M53" i="12"/>
  <c r="M52" i="12"/>
  <c r="I53" i="12"/>
  <c r="I52" i="12"/>
  <c r="H12" i="12"/>
  <c r="H11" i="12"/>
  <c r="H53" i="12"/>
  <c r="H52" i="12"/>
  <c r="V23" i="12"/>
  <c r="V24" i="12"/>
  <c r="N52" i="12"/>
  <c r="N53" i="12"/>
  <c r="T12" i="12"/>
  <c r="T11" i="12"/>
  <c r="X24" i="12"/>
  <c r="X23" i="12"/>
  <c r="X53" i="12"/>
  <c r="X52" i="12"/>
  <c r="L53" i="12"/>
  <c r="L52" i="12"/>
  <c r="S12" i="12"/>
  <c r="S11" i="12"/>
  <c r="O24" i="12"/>
  <c r="O23" i="12"/>
  <c r="Z24" i="12"/>
  <c r="Z23" i="12"/>
  <c r="Z53" i="12"/>
  <c r="Z52" i="12"/>
  <c r="J53" i="12"/>
  <c r="J52" i="12"/>
  <c r="U12" i="12"/>
  <c r="U11" i="12"/>
  <c r="Y53" i="12"/>
  <c r="Y52" i="12"/>
  <c r="P12" i="12"/>
  <c r="P11" i="12"/>
  <c r="J12" i="12"/>
  <c r="J11" i="12"/>
  <c r="V37" i="12"/>
  <c r="V36" i="12"/>
  <c r="U24" i="12"/>
  <c r="U23" i="12"/>
  <c r="M12" i="12"/>
  <c r="M11" i="12"/>
  <c r="Y36" i="12"/>
  <c r="Y37" i="12"/>
  <c r="U53" i="12"/>
  <c r="U52" i="12"/>
  <c r="Q36" i="12"/>
  <c r="Q37" i="12"/>
  <c r="M37" i="12"/>
  <c r="M36" i="12"/>
  <c r="I36" i="12"/>
  <c r="I37" i="12"/>
  <c r="T23" i="12"/>
  <c r="T24" i="12"/>
  <c r="P24" i="12"/>
  <c r="P23" i="12"/>
  <c r="P53" i="12"/>
  <c r="P52" i="12"/>
  <c r="H36" i="12"/>
  <c r="H37" i="12"/>
  <c r="Z12" i="12"/>
  <c r="Z11" i="12"/>
  <c r="N23" i="12"/>
  <c r="N24" i="12"/>
  <c r="N37" i="12"/>
  <c r="N36" i="12"/>
  <c r="Q24" i="12"/>
  <c r="Q23" i="12"/>
  <c r="L12" i="12"/>
  <c r="L11" i="12"/>
  <c r="L37" i="12"/>
  <c r="L36" i="12"/>
  <c r="M24" i="12"/>
  <c r="M23" i="12"/>
  <c r="O11" i="12"/>
  <c r="O12" i="12"/>
  <c r="AA37" i="12"/>
  <c r="AA36" i="12"/>
  <c r="W37" i="12"/>
  <c r="W36" i="12"/>
  <c r="W52" i="12"/>
  <c r="W53" i="12"/>
  <c r="S37" i="12"/>
  <c r="S36" i="12"/>
  <c r="O52" i="12"/>
  <c r="O53" i="12"/>
  <c r="K53" i="12"/>
  <c r="K52" i="12"/>
  <c r="Y23" i="12"/>
  <c r="R37" i="12"/>
  <c r="R36" i="12"/>
  <c r="J37" i="12"/>
  <c r="J36" i="12"/>
  <c r="P36" i="12"/>
  <c r="P37" i="12"/>
  <c r="Y12" i="12"/>
  <c r="Y11" i="12"/>
  <c r="I12" i="12"/>
  <c r="I11" i="12"/>
  <c r="U37" i="12"/>
  <c r="U36" i="12"/>
  <c r="X12" i="12"/>
  <c r="X11" i="12"/>
  <c r="T53" i="12"/>
  <c r="T52" i="12"/>
  <c r="H24" i="12"/>
  <c r="H23" i="12"/>
  <c r="R53" i="12"/>
  <c r="R52" i="12"/>
  <c r="R12" i="12"/>
  <c r="R11" i="12"/>
  <c r="X36" i="12"/>
  <c r="X37" i="12"/>
  <c r="L23" i="12"/>
  <c r="L24" i="12"/>
  <c r="AA12" i="12"/>
  <c r="AA11" i="12"/>
  <c r="K12" i="12"/>
  <c r="K11" i="12"/>
  <c r="O37" i="12"/>
  <c r="O36" i="12"/>
  <c r="K37" i="12"/>
  <c r="K36" i="12"/>
  <c r="V12" i="12"/>
  <c r="V11" i="12"/>
  <c r="Z37" i="12"/>
  <c r="Z36" i="12"/>
  <c r="R24" i="12"/>
  <c r="R23" i="12"/>
  <c r="J24" i="12"/>
  <c r="J23" i="12"/>
  <c r="M5" i="5"/>
  <c r="M6" i="5"/>
  <c r="M7" i="5"/>
  <c r="M8" i="5"/>
  <c r="M9" i="5"/>
  <c r="M10" i="5"/>
  <c r="M11" i="5"/>
  <c r="M12" i="5"/>
  <c r="M13" i="5"/>
  <c r="M14" i="5"/>
  <c r="M15" i="5"/>
  <c r="M16" i="5"/>
  <c r="T60" i="15" l="1"/>
  <c r="T61" i="15" s="1"/>
  <c r="H60" i="15"/>
  <c r="H61" i="15" s="1"/>
  <c r="I60" i="16"/>
  <c r="I61" i="16" s="1"/>
  <c r="N60" i="14"/>
  <c r="N61" i="14" s="1"/>
  <c r="M60" i="24"/>
  <c r="M61" i="24" s="1"/>
  <c r="O60" i="24"/>
  <c r="O61" i="24" s="1"/>
  <c r="S60" i="24"/>
  <c r="S61" i="24" s="1"/>
  <c r="H13" i="15"/>
  <c r="M25" i="16"/>
  <c r="I5" i="4" s="1"/>
  <c r="M38" i="14"/>
  <c r="G6" i="4" s="1"/>
  <c r="N60" i="15"/>
  <c r="N61" i="15" s="1"/>
  <c r="H54" i="19"/>
  <c r="Y60" i="18"/>
  <c r="Y61" i="18" s="1"/>
  <c r="J60" i="16"/>
  <c r="J61" i="16" s="1"/>
  <c r="J60" i="19"/>
  <c r="J61" i="19" s="1"/>
  <c r="I60" i="17"/>
  <c r="I61" i="17" s="1"/>
  <c r="H54" i="17"/>
  <c r="S60" i="21"/>
  <c r="S61" i="21" s="1"/>
  <c r="H54" i="16"/>
  <c r="R60" i="20"/>
  <c r="R61" i="20" s="1"/>
  <c r="M54" i="14"/>
  <c r="G7" i="4" s="1"/>
  <c r="M54" i="16"/>
  <c r="I7" i="4" s="1"/>
  <c r="H54" i="18"/>
  <c r="V60" i="19"/>
  <c r="V61" i="19" s="1"/>
  <c r="M54" i="18"/>
  <c r="K7" i="4" s="1"/>
  <c r="M38" i="18"/>
  <c r="K6" i="4" s="1"/>
  <c r="X60" i="20"/>
  <c r="X61" i="20" s="1"/>
  <c r="H25" i="14"/>
  <c r="H25" i="18"/>
  <c r="U60" i="18"/>
  <c r="U61" i="18" s="1"/>
  <c r="M25" i="14"/>
  <c r="G5" i="4" s="1"/>
  <c r="M25" i="20"/>
  <c r="M5" i="4" s="1"/>
  <c r="K60" i="21"/>
  <c r="K61" i="21" s="1"/>
  <c r="H60" i="20"/>
  <c r="H61" i="20" s="1"/>
  <c r="H25" i="19"/>
  <c r="AA60" i="21"/>
  <c r="AA61" i="21" s="1"/>
  <c r="M13" i="18"/>
  <c r="K4" i="4" s="1"/>
  <c r="M13" i="14"/>
  <c r="G4" i="4" s="1"/>
  <c r="H13" i="18"/>
  <c r="K60" i="18"/>
  <c r="K61" i="18" s="1"/>
  <c r="R60" i="18"/>
  <c r="R61" i="18" s="1"/>
  <c r="V60" i="20"/>
  <c r="V61" i="20" s="1"/>
  <c r="I60" i="14"/>
  <c r="I61" i="14" s="1"/>
  <c r="H13" i="20"/>
  <c r="R60" i="21"/>
  <c r="R61" i="21" s="1"/>
  <c r="V60" i="21"/>
  <c r="V61" i="21" s="1"/>
  <c r="H13" i="16"/>
  <c r="O60" i="21"/>
  <c r="O61" i="21" s="1"/>
  <c r="J60" i="21"/>
  <c r="J61" i="21" s="1"/>
  <c r="I60" i="20"/>
  <c r="I61" i="20" s="1"/>
  <c r="Q60" i="18"/>
  <c r="Q61" i="18" s="1"/>
  <c r="H38" i="14"/>
  <c r="H38" i="18"/>
  <c r="H38" i="16"/>
  <c r="O60" i="20"/>
  <c r="O61" i="20" s="1"/>
  <c r="T60" i="20"/>
  <c r="T61" i="20" s="1"/>
  <c r="K60" i="14"/>
  <c r="K61" i="14" s="1"/>
  <c r="M25" i="19"/>
  <c r="L5" i="4" s="1"/>
  <c r="M13" i="19"/>
  <c r="L4" i="4" s="1"/>
  <c r="H38" i="17"/>
  <c r="H25" i="17"/>
  <c r="M13" i="16"/>
  <c r="I4" i="4" s="1"/>
  <c r="N60" i="20"/>
  <c r="N61" i="20" s="1"/>
  <c r="M54" i="20"/>
  <c r="M7" i="4" s="1"/>
  <c r="M38" i="19"/>
  <c r="L6" i="4" s="1"/>
  <c r="X60" i="19"/>
  <c r="X61" i="19" s="1"/>
  <c r="L60" i="20"/>
  <c r="L61" i="20" s="1"/>
  <c r="N60" i="19"/>
  <c r="N61" i="19" s="1"/>
  <c r="Q60" i="21"/>
  <c r="Q61" i="21" s="1"/>
  <c r="S60" i="20"/>
  <c r="S61" i="20" s="1"/>
  <c r="M25" i="18"/>
  <c r="K5" i="4" s="1"/>
  <c r="M54" i="19"/>
  <c r="L7" i="4" s="1"/>
  <c r="K60" i="19"/>
  <c r="K61" i="19" s="1"/>
  <c r="M13" i="20"/>
  <c r="M4" i="4" s="1"/>
  <c r="T60" i="19"/>
  <c r="T61" i="19" s="1"/>
  <c r="K60" i="15"/>
  <c r="K61" i="15" s="1"/>
  <c r="V60" i="23"/>
  <c r="V61" i="23" s="1"/>
  <c r="H25" i="20"/>
  <c r="M25" i="17"/>
  <c r="J5" i="4" s="1"/>
  <c r="J8" i="4" s="1"/>
  <c r="J9" i="4" s="1"/>
  <c r="M13" i="15"/>
  <c r="H4" i="4" s="1"/>
  <c r="H54" i="15"/>
  <c r="M38" i="16"/>
  <c r="I6" i="4" s="1"/>
  <c r="H13" i="19"/>
  <c r="I60" i="19"/>
  <c r="I61" i="19" s="1"/>
  <c r="H38" i="19"/>
  <c r="H54" i="20"/>
  <c r="J60" i="20"/>
  <c r="J61" i="20" s="1"/>
  <c r="T60" i="21"/>
  <c r="T61" i="21" s="1"/>
  <c r="T60" i="23"/>
  <c r="T61" i="23" s="1"/>
  <c r="O60" i="17"/>
  <c r="O61" i="17" s="1"/>
  <c r="H13" i="14"/>
  <c r="X60" i="21"/>
  <c r="X61" i="21" s="1"/>
  <c r="P60" i="23"/>
  <c r="P61" i="23" s="1"/>
  <c r="M25" i="15"/>
  <c r="H5" i="4" s="1"/>
  <c r="H25" i="15"/>
  <c r="M60" i="23"/>
  <c r="M61" i="23" s="1"/>
  <c r="L60" i="23"/>
  <c r="L61" i="23" s="1"/>
  <c r="O60" i="23"/>
  <c r="O61" i="23" s="1"/>
  <c r="U60" i="24"/>
  <c r="U61" i="24" s="1"/>
  <c r="K60" i="24"/>
  <c r="K61" i="24" s="1"/>
  <c r="M13" i="24"/>
  <c r="H13" i="24"/>
  <c r="H60" i="24"/>
  <c r="H61" i="24" s="1"/>
  <c r="I60" i="24"/>
  <c r="I61" i="24" s="1"/>
  <c r="M54" i="23"/>
  <c r="H54" i="23"/>
  <c r="P60" i="24"/>
  <c r="P61" i="24" s="1"/>
  <c r="Q60" i="24"/>
  <c r="Q61" i="24" s="1"/>
  <c r="H25" i="24"/>
  <c r="M25" i="24"/>
  <c r="X60" i="24"/>
  <c r="X61" i="24" s="1"/>
  <c r="T60" i="24"/>
  <c r="T61" i="24" s="1"/>
  <c r="K60" i="20"/>
  <c r="K61" i="20" s="1"/>
  <c r="M54" i="24"/>
  <c r="H54" i="24"/>
  <c r="X60" i="23"/>
  <c r="X61" i="23" s="1"/>
  <c r="J60" i="23"/>
  <c r="J61" i="23" s="1"/>
  <c r="H25" i="23"/>
  <c r="M25" i="23"/>
  <c r="Y60" i="24"/>
  <c r="Y61" i="24" s="1"/>
  <c r="N60" i="23"/>
  <c r="N61" i="23" s="1"/>
  <c r="Y60" i="23"/>
  <c r="Y61" i="23" s="1"/>
  <c r="AA60" i="24"/>
  <c r="AA61" i="24" s="1"/>
  <c r="U60" i="23"/>
  <c r="U61" i="23" s="1"/>
  <c r="S60" i="23"/>
  <c r="S61" i="23" s="1"/>
  <c r="Q60" i="23"/>
  <c r="Q61" i="23" s="1"/>
  <c r="M38" i="24"/>
  <c r="H38" i="24"/>
  <c r="V60" i="24"/>
  <c r="V61" i="24" s="1"/>
  <c r="I60" i="23"/>
  <c r="I61" i="23" s="1"/>
  <c r="R60" i="24"/>
  <c r="R61" i="24" s="1"/>
  <c r="J60" i="24"/>
  <c r="J61" i="24" s="1"/>
  <c r="L60" i="24"/>
  <c r="L61" i="24" s="1"/>
  <c r="K60" i="23"/>
  <c r="K61" i="23" s="1"/>
  <c r="H38" i="23"/>
  <c r="M38" i="23"/>
  <c r="R60" i="23"/>
  <c r="R61" i="23" s="1"/>
  <c r="M13" i="23"/>
  <c r="H60" i="23"/>
  <c r="H61" i="23" s="1"/>
  <c r="H13" i="23"/>
  <c r="AA60" i="23"/>
  <c r="AA61" i="23" s="1"/>
  <c r="N60" i="24"/>
  <c r="N61" i="24" s="1"/>
  <c r="H38" i="20"/>
  <c r="M38" i="20"/>
  <c r="M54" i="21"/>
  <c r="N7" i="4" s="1"/>
  <c r="H38" i="21"/>
  <c r="Y60" i="21"/>
  <c r="Y61" i="21" s="1"/>
  <c r="L60" i="21"/>
  <c r="L61" i="21" s="1"/>
  <c r="I60" i="21"/>
  <c r="I61" i="21" s="1"/>
  <c r="M13" i="21"/>
  <c r="N4" i="4" s="1"/>
  <c r="M38" i="21"/>
  <c r="N6" i="4" s="1"/>
  <c r="H54" i="21"/>
  <c r="P60" i="21"/>
  <c r="P61" i="21" s="1"/>
  <c r="M25" i="21"/>
  <c r="N5" i="4" s="1"/>
  <c r="H25" i="21"/>
  <c r="N60" i="21"/>
  <c r="N61" i="21" s="1"/>
  <c r="H13" i="21"/>
  <c r="H60" i="21"/>
  <c r="H61" i="21" s="1"/>
  <c r="Y60" i="12"/>
  <c r="Y61" i="12" s="1"/>
  <c r="V60" i="12"/>
  <c r="V61" i="12" s="1"/>
  <c r="AA60" i="12"/>
  <c r="AA61" i="12" s="1"/>
  <c r="I60" i="12"/>
  <c r="I61" i="12" s="1"/>
  <c r="K60" i="12"/>
  <c r="K61" i="12" s="1"/>
  <c r="R60" i="12"/>
  <c r="R61" i="12" s="1"/>
  <c r="M25" i="12"/>
  <c r="F5" i="4" s="1"/>
  <c r="H25" i="12"/>
  <c r="X60" i="12"/>
  <c r="X61" i="12" s="1"/>
  <c r="L60" i="12"/>
  <c r="L61" i="12" s="1"/>
  <c r="Z60" i="12"/>
  <c r="Z61" i="12" s="1"/>
  <c r="M60" i="12"/>
  <c r="M61" i="12" s="1"/>
  <c r="P60" i="12"/>
  <c r="P61" i="12" s="1"/>
  <c r="U60" i="12"/>
  <c r="U61" i="12" s="1"/>
  <c r="M54" i="12"/>
  <c r="F7" i="4" s="1"/>
  <c r="H54" i="12"/>
  <c r="Q60" i="12"/>
  <c r="Q61" i="12" s="1"/>
  <c r="W60" i="12"/>
  <c r="W61" i="12" s="1"/>
  <c r="O60" i="12"/>
  <c r="O61" i="12" s="1"/>
  <c r="M38" i="12"/>
  <c r="F6" i="4" s="1"/>
  <c r="H38" i="12"/>
  <c r="J60" i="12"/>
  <c r="J61" i="12" s="1"/>
  <c r="S60" i="12"/>
  <c r="S61" i="12" s="1"/>
  <c r="T60" i="12"/>
  <c r="T61" i="12" s="1"/>
  <c r="H60" i="12"/>
  <c r="H61" i="12" s="1"/>
  <c r="M13" i="12"/>
  <c r="F4" i="4" s="1"/>
  <c r="H13" i="12"/>
  <c r="N60" i="12"/>
  <c r="N61" i="12" s="1"/>
  <c r="O5" i="5"/>
  <c r="I11" i="5"/>
  <c r="I12" i="5"/>
  <c r="I13" i="5"/>
  <c r="I14" i="5"/>
  <c r="I15" i="5"/>
  <c r="I16" i="5"/>
  <c r="O4" i="5"/>
  <c r="P4" i="5" s="1"/>
  <c r="O7" i="5"/>
  <c r="O8" i="5"/>
  <c r="O9" i="5"/>
  <c r="O10" i="5"/>
  <c r="O11" i="5"/>
  <c r="O12" i="5"/>
  <c r="O13" i="5"/>
  <c r="O14" i="5"/>
  <c r="O15" i="5"/>
  <c r="O16" i="5"/>
  <c r="O3" i="5"/>
  <c r="D16" i="7"/>
  <c r="I8" i="4" l="1"/>
  <c r="I9" i="4" s="1"/>
  <c r="I56" i="18"/>
  <c r="I57" i="18" s="1"/>
  <c r="K10" i="4" s="1"/>
  <c r="K8" i="4"/>
  <c r="K9" i="4" s="1"/>
  <c r="I56" i="17"/>
  <c r="I57" i="17" s="1"/>
  <c r="J10" i="4" s="1"/>
  <c r="G8" i="4"/>
  <c r="G9" i="4" s="1"/>
  <c r="L8" i="4"/>
  <c r="L9" i="4" s="1"/>
  <c r="I56" i="14"/>
  <c r="I57" i="14" s="1"/>
  <c r="G10" i="4" s="1"/>
  <c r="I56" i="20"/>
  <c r="I57" i="20" s="1"/>
  <c r="M10" i="4" s="1"/>
  <c r="I56" i="19"/>
  <c r="I57" i="19" s="1"/>
  <c r="L10" i="4" s="1"/>
  <c r="I56" i="15"/>
  <c r="I57" i="15" s="1"/>
  <c r="H10" i="4" s="1"/>
  <c r="H8" i="4"/>
  <c r="H9" i="4" s="1"/>
  <c r="I56" i="16"/>
  <c r="I57" i="16" s="1"/>
  <c r="I10" i="4" s="1"/>
  <c r="M6" i="4"/>
  <c r="M8" i="4" s="1"/>
  <c r="M9" i="4" s="1"/>
  <c r="N8" i="4"/>
  <c r="N9" i="4" s="1"/>
  <c r="I56" i="23"/>
  <c r="I57" i="23" s="1"/>
  <c r="I56" i="24"/>
  <c r="I57" i="24" s="1"/>
  <c r="I56" i="21"/>
  <c r="I57" i="21" s="1"/>
  <c r="N10" i="4" s="1"/>
  <c r="I56" i="12"/>
  <c r="I57" i="12" s="1"/>
  <c r="F10" i="4" s="1"/>
  <c r="O6" i="5"/>
  <c r="D14" i="4" l="1"/>
  <c r="AA59" i="10" l="1"/>
  <c r="Z59" i="10"/>
  <c r="Y59" i="10"/>
  <c r="X59" i="10"/>
  <c r="W59" i="10"/>
  <c r="V59" i="10"/>
  <c r="U59" i="10"/>
  <c r="T59" i="10"/>
  <c r="S59" i="10"/>
  <c r="R59" i="10"/>
  <c r="Q59" i="10"/>
  <c r="P59" i="10"/>
  <c r="O59" i="10"/>
  <c r="N59" i="10"/>
  <c r="M59" i="10"/>
  <c r="L59" i="10"/>
  <c r="K59" i="10"/>
  <c r="J59" i="10"/>
  <c r="I59" i="10"/>
  <c r="H59" i="10"/>
  <c r="AA41" i="10"/>
  <c r="Z41" i="10"/>
  <c r="Y41" i="10"/>
  <c r="X41" i="10"/>
  <c r="W41" i="10"/>
  <c r="V41" i="10"/>
  <c r="U41" i="10"/>
  <c r="T41" i="10"/>
  <c r="S41" i="10"/>
  <c r="R41" i="10"/>
  <c r="Q41" i="10"/>
  <c r="P41" i="10"/>
  <c r="O41" i="10"/>
  <c r="N41" i="10"/>
  <c r="M41" i="10"/>
  <c r="L41" i="10"/>
  <c r="K41" i="10"/>
  <c r="J41" i="10"/>
  <c r="I41" i="10"/>
  <c r="H41" i="10"/>
  <c r="AA28" i="10"/>
  <c r="Z28" i="10"/>
  <c r="Y28" i="10"/>
  <c r="X28" i="10"/>
  <c r="W28" i="10"/>
  <c r="V28" i="10"/>
  <c r="U28" i="10"/>
  <c r="T28" i="10"/>
  <c r="S28" i="10"/>
  <c r="R28" i="10"/>
  <c r="Q28" i="10"/>
  <c r="P28" i="10"/>
  <c r="O28" i="10"/>
  <c r="N28" i="10"/>
  <c r="M28" i="10"/>
  <c r="L28" i="10"/>
  <c r="K28" i="10"/>
  <c r="J28" i="10"/>
  <c r="I28" i="10"/>
  <c r="H28" i="10"/>
  <c r="AA15" i="10"/>
  <c r="Z15" i="10"/>
  <c r="Y15" i="10"/>
  <c r="X15" i="10"/>
  <c r="W15" i="10"/>
  <c r="V15" i="10"/>
  <c r="U15" i="10"/>
  <c r="T15" i="10"/>
  <c r="S15" i="10"/>
  <c r="R15" i="10"/>
  <c r="Q15" i="10"/>
  <c r="P15" i="10"/>
  <c r="O15" i="10"/>
  <c r="N15" i="10"/>
  <c r="M15" i="10"/>
  <c r="L15" i="10"/>
  <c r="K15" i="10"/>
  <c r="J15" i="10"/>
  <c r="I15" i="10"/>
  <c r="H15" i="10"/>
  <c r="AA2" i="10"/>
  <c r="Y2" i="10"/>
  <c r="X2" i="10"/>
  <c r="V2" i="10"/>
  <c r="U2" i="10"/>
  <c r="T2" i="10"/>
  <c r="S2" i="10"/>
  <c r="R2" i="10"/>
  <c r="Q2" i="10"/>
  <c r="P2" i="10"/>
  <c r="O2" i="10"/>
  <c r="N2" i="10"/>
  <c r="M2" i="10"/>
  <c r="L2" i="10"/>
  <c r="K2" i="10"/>
  <c r="J2" i="10"/>
  <c r="I2" i="10"/>
  <c r="H2" i="10"/>
  <c r="AA59" i="9"/>
  <c r="Z59" i="9"/>
  <c r="Y59" i="9"/>
  <c r="X59" i="9"/>
  <c r="W59" i="9"/>
  <c r="V59" i="9"/>
  <c r="U59" i="9"/>
  <c r="T59" i="9"/>
  <c r="S59" i="9"/>
  <c r="R59" i="9"/>
  <c r="Q59" i="9"/>
  <c r="P59" i="9"/>
  <c r="O59" i="9"/>
  <c r="N59" i="9"/>
  <c r="M59" i="9"/>
  <c r="L59" i="9"/>
  <c r="K59" i="9"/>
  <c r="J59" i="9"/>
  <c r="I59" i="9"/>
  <c r="H59" i="9"/>
  <c r="AA41" i="9"/>
  <c r="Z41" i="9"/>
  <c r="Y41" i="9"/>
  <c r="X41" i="9"/>
  <c r="W41" i="9"/>
  <c r="V41" i="9"/>
  <c r="U41" i="9"/>
  <c r="T41" i="9"/>
  <c r="S41" i="9"/>
  <c r="R41" i="9"/>
  <c r="Q41" i="9"/>
  <c r="P41" i="9"/>
  <c r="O41" i="9"/>
  <c r="N41" i="9"/>
  <c r="M41" i="9"/>
  <c r="L41" i="9"/>
  <c r="K41" i="9"/>
  <c r="J41" i="9"/>
  <c r="I41" i="9"/>
  <c r="H41" i="9"/>
  <c r="AA28" i="9"/>
  <c r="Z28" i="9"/>
  <c r="Y28" i="9"/>
  <c r="X28" i="9"/>
  <c r="W28" i="9"/>
  <c r="V28" i="9"/>
  <c r="U28" i="9"/>
  <c r="T28" i="9"/>
  <c r="S28" i="9"/>
  <c r="R28" i="9"/>
  <c r="Q28" i="9"/>
  <c r="P28" i="9"/>
  <c r="O28" i="9"/>
  <c r="N28" i="9"/>
  <c r="M28" i="9"/>
  <c r="L28" i="9"/>
  <c r="K28" i="9"/>
  <c r="J28" i="9"/>
  <c r="I28" i="9"/>
  <c r="H28" i="9"/>
  <c r="AA15" i="9"/>
  <c r="Z15" i="9"/>
  <c r="Y15" i="9"/>
  <c r="X15" i="9"/>
  <c r="W15" i="9"/>
  <c r="V15" i="9"/>
  <c r="U15" i="9"/>
  <c r="T15" i="9"/>
  <c r="S15" i="9"/>
  <c r="R15" i="9"/>
  <c r="Q15" i="9"/>
  <c r="P15" i="9"/>
  <c r="O15" i="9"/>
  <c r="N15" i="9"/>
  <c r="M15" i="9"/>
  <c r="L15" i="9"/>
  <c r="K15" i="9"/>
  <c r="J15" i="9"/>
  <c r="I15" i="9"/>
  <c r="H15" i="9"/>
  <c r="AA2" i="9"/>
  <c r="Y2" i="9"/>
  <c r="X2" i="9"/>
  <c r="V2" i="9"/>
  <c r="U2" i="9"/>
  <c r="T2" i="9"/>
  <c r="S2" i="9"/>
  <c r="R2" i="9"/>
  <c r="Q2" i="9"/>
  <c r="P2" i="9"/>
  <c r="O2" i="9"/>
  <c r="N2" i="9"/>
  <c r="M2" i="9"/>
  <c r="L2" i="9"/>
  <c r="K2" i="9"/>
  <c r="J2" i="9"/>
  <c r="I2" i="9"/>
  <c r="H2" i="9"/>
  <c r="P43" i="9" l="1"/>
  <c r="P45" i="9"/>
  <c r="P47" i="9"/>
  <c r="P49" i="9"/>
  <c r="P51" i="9"/>
  <c r="P50" i="9"/>
  <c r="P44" i="9"/>
  <c r="P46" i="9"/>
  <c r="P48" i="9"/>
  <c r="P30" i="9"/>
  <c r="P42" i="9"/>
  <c r="P33" i="9"/>
  <c r="P32" i="9"/>
  <c r="P34" i="9"/>
  <c r="P17" i="9"/>
  <c r="P18" i="9"/>
  <c r="P19" i="9"/>
  <c r="P31" i="9"/>
  <c r="P20" i="9"/>
  <c r="P21" i="9"/>
  <c r="P22" i="9"/>
  <c r="P35" i="9"/>
  <c r="P29" i="9"/>
  <c r="P16" i="9"/>
  <c r="P5" i="9"/>
  <c r="P6" i="9"/>
  <c r="P7" i="9"/>
  <c r="P8" i="9"/>
  <c r="P9" i="9"/>
  <c r="P10" i="9"/>
  <c r="P4" i="9"/>
  <c r="H43" i="10"/>
  <c r="H44" i="10"/>
  <c r="H45" i="10"/>
  <c r="H46" i="10"/>
  <c r="H47" i="10"/>
  <c r="H48" i="10"/>
  <c r="H49" i="10"/>
  <c r="H50" i="10"/>
  <c r="H51" i="10"/>
  <c r="H33" i="10"/>
  <c r="H34" i="10"/>
  <c r="H35" i="10"/>
  <c r="H32" i="10"/>
  <c r="H42" i="10"/>
  <c r="H30" i="10"/>
  <c r="H29" i="10"/>
  <c r="H17" i="10"/>
  <c r="H18" i="10"/>
  <c r="H19" i="10"/>
  <c r="H20" i="10"/>
  <c r="H21" i="10"/>
  <c r="H22" i="10"/>
  <c r="H31" i="10"/>
  <c r="H16" i="10"/>
  <c r="H5" i="10"/>
  <c r="H6" i="10"/>
  <c r="H7" i="10"/>
  <c r="H8" i="10"/>
  <c r="H9" i="10"/>
  <c r="H10" i="10"/>
  <c r="H4" i="10"/>
  <c r="P43" i="10"/>
  <c r="P44" i="10"/>
  <c r="P45" i="10"/>
  <c r="P46" i="10"/>
  <c r="P47" i="10"/>
  <c r="P48" i="10"/>
  <c r="P49" i="10"/>
  <c r="P50" i="10"/>
  <c r="P51" i="10"/>
  <c r="P31" i="10"/>
  <c r="P33" i="10"/>
  <c r="P34" i="10"/>
  <c r="P35" i="10"/>
  <c r="P30" i="10"/>
  <c r="P42" i="10"/>
  <c r="P32" i="10"/>
  <c r="P29" i="10"/>
  <c r="P17" i="10"/>
  <c r="P18" i="10"/>
  <c r="P19" i="10"/>
  <c r="P20" i="10"/>
  <c r="P21" i="10"/>
  <c r="P22" i="10"/>
  <c r="P16" i="10"/>
  <c r="P5" i="10"/>
  <c r="P6" i="10"/>
  <c r="P7" i="10"/>
  <c r="P8" i="10"/>
  <c r="P9" i="10"/>
  <c r="P10" i="10"/>
  <c r="P4" i="10"/>
  <c r="X43" i="10"/>
  <c r="X44" i="10"/>
  <c r="X45" i="10"/>
  <c r="X46" i="10"/>
  <c r="X47" i="10"/>
  <c r="X48" i="10"/>
  <c r="X49" i="10"/>
  <c r="X50" i="10"/>
  <c r="X51" i="10"/>
  <c r="X33" i="10"/>
  <c r="X34" i="10"/>
  <c r="X35" i="10"/>
  <c r="X32" i="10"/>
  <c r="X42" i="10"/>
  <c r="X31" i="10"/>
  <c r="X30" i="10"/>
  <c r="X29" i="10"/>
  <c r="X17" i="10"/>
  <c r="X18" i="10"/>
  <c r="X19" i="10"/>
  <c r="X20" i="10"/>
  <c r="X21" i="10"/>
  <c r="X22" i="10"/>
  <c r="X16" i="10"/>
  <c r="X5" i="10"/>
  <c r="X6" i="10"/>
  <c r="X7" i="10"/>
  <c r="X8" i="10"/>
  <c r="X9" i="10"/>
  <c r="X10" i="10"/>
  <c r="X4" i="10"/>
  <c r="I43" i="9"/>
  <c r="I44" i="9"/>
  <c r="I45" i="9"/>
  <c r="I46" i="9"/>
  <c r="I47" i="9"/>
  <c r="I48" i="9"/>
  <c r="I49" i="9"/>
  <c r="I50" i="9"/>
  <c r="I51" i="9"/>
  <c r="I42" i="9"/>
  <c r="I30" i="9"/>
  <c r="I31" i="9"/>
  <c r="I32" i="9"/>
  <c r="I33" i="9"/>
  <c r="I34" i="9"/>
  <c r="I35" i="9"/>
  <c r="I29" i="9"/>
  <c r="I18" i="9"/>
  <c r="I20" i="9"/>
  <c r="I21" i="9"/>
  <c r="I22" i="9"/>
  <c r="I16" i="9"/>
  <c r="I17" i="9"/>
  <c r="I19" i="9"/>
  <c r="I5" i="9"/>
  <c r="I7" i="9"/>
  <c r="I4" i="9"/>
  <c r="I8" i="9"/>
  <c r="I9" i="9"/>
  <c r="I6" i="9"/>
  <c r="I10" i="9"/>
  <c r="M43" i="9"/>
  <c r="M44" i="9"/>
  <c r="M45" i="9"/>
  <c r="M46" i="9"/>
  <c r="M47" i="9"/>
  <c r="M48" i="9"/>
  <c r="M49" i="9"/>
  <c r="M50" i="9"/>
  <c r="M51" i="9"/>
  <c r="M42" i="9"/>
  <c r="M30" i="9"/>
  <c r="M31" i="9"/>
  <c r="M32" i="9"/>
  <c r="M33" i="9"/>
  <c r="M34" i="9"/>
  <c r="M35" i="9"/>
  <c r="M29" i="9"/>
  <c r="M17" i="9"/>
  <c r="M19" i="9"/>
  <c r="M20" i="9"/>
  <c r="M21" i="9"/>
  <c r="M22" i="9"/>
  <c r="M18" i="9"/>
  <c r="M16" i="9"/>
  <c r="M5" i="9"/>
  <c r="M6" i="9"/>
  <c r="M10" i="9"/>
  <c r="M4" i="9"/>
  <c r="M7" i="9"/>
  <c r="M8" i="9"/>
  <c r="M9" i="9"/>
  <c r="Q43" i="9"/>
  <c r="Q44" i="9"/>
  <c r="Q45" i="9"/>
  <c r="Q46" i="9"/>
  <c r="Q47" i="9"/>
  <c r="Q48" i="9"/>
  <c r="Q49" i="9"/>
  <c r="Q50" i="9"/>
  <c r="Q51" i="9"/>
  <c r="Q42" i="9"/>
  <c r="Q30" i="9"/>
  <c r="Q31" i="9"/>
  <c r="Q32" i="9"/>
  <c r="Q33" i="9"/>
  <c r="Q34" i="9"/>
  <c r="Q35" i="9"/>
  <c r="Q29" i="9"/>
  <c r="Q18" i="9"/>
  <c r="Q20" i="9"/>
  <c r="Q21" i="9"/>
  <c r="Q22" i="9"/>
  <c r="Q19" i="9"/>
  <c r="Q16" i="9"/>
  <c r="Q17" i="9"/>
  <c r="Q5" i="9"/>
  <c r="Q9" i="9"/>
  <c r="Q4" i="9"/>
  <c r="Q6" i="9"/>
  <c r="Q10" i="9"/>
  <c r="Q7" i="9"/>
  <c r="Q8" i="9"/>
  <c r="U43" i="9"/>
  <c r="U44" i="9"/>
  <c r="U45" i="9"/>
  <c r="U46" i="9"/>
  <c r="U47" i="9"/>
  <c r="U48" i="9"/>
  <c r="U49" i="9"/>
  <c r="U50" i="9"/>
  <c r="U51" i="9"/>
  <c r="U42" i="9"/>
  <c r="U30" i="9"/>
  <c r="U31" i="9"/>
  <c r="U32" i="9"/>
  <c r="U33" i="9"/>
  <c r="U34" i="9"/>
  <c r="U35" i="9"/>
  <c r="U29" i="9"/>
  <c r="U17" i="9"/>
  <c r="U19" i="9"/>
  <c r="U20" i="9"/>
  <c r="U21" i="9"/>
  <c r="U22" i="9"/>
  <c r="U18" i="9"/>
  <c r="U16" i="9"/>
  <c r="U5" i="9"/>
  <c r="U8" i="9"/>
  <c r="U4" i="9"/>
  <c r="U9" i="9"/>
  <c r="U6" i="9"/>
  <c r="U10" i="9"/>
  <c r="U7" i="9"/>
  <c r="Y43" i="9"/>
  <c r="Y44" i="9"/>
  <c r="Y45" i="9"/>
  <c r="Y46" i="9"/>
  <c r="Y47" i="9"/>
  <c r="Y48" i="9"/>
  <c r="Y49" i="9"/>
  <c r="Y50" i="9"/>
  <c r="Y51" i="9"/>
  <c r="Y42" i="9"/>
  <c r="Y30" i="9"/>
  <c r="Y31" i="9"/>
  <c r="Y32" i="9"/>
  <c r="Y33" i="9"/>
  <c r="Y34" i="9"/>
  <c r="Y35" i="9"/>
  <c r="Y29" i="9"/>
  <c r="Y18" i="9"/>
  <c r="Y19" i="9"/>
  <c r="Y20" i="9"/>
  <c r="Y21" i="9"/>
  <c r="Y22" i="9"/>
  <c r="Y17" i="9"/>
  <c r="Y16" i="9"/>
  <c r="Y5" i="9"/>
  <c r="Y7" i="9"/>
  <c r="Y4" i="9"/>
  <c r="Y8" i="9"/>
  <c r="Y9" i="9"/>
  <c r="Y6" i="9"/>
  <c r="Y10" i="9"/>
  <c r="I43" i="10"/>
  <c r="I44" i="10"/>
  <c r="I45" i="10"/>
  <c r="I46" i="10"/>
  <c r="I47" i="10"/>
  <c r="I48" i="10"/>
  <c r="I49" i="10"/>
  <c r="I50" i="10"/>
  <c r="I51" i="10"/>
  <c r="I30" i="10"/>
  <c r="I31" i="10"/>
  <c r="I32" i="10"/>
  <c r="I42" i="10"/>
  <c r="I33" i="10"/>
  <c r="I34" i="10"/>
  <c r="I35" i="10"/>
  <c r="I29" i="10"/>
  <c r="I17" i="10"/>
  <c r="I18" i="10"/>
  <c r="I19" i="10"/>
  <c r="I20" i="10"/>
  <c r="I21" i="10"/>
  <c r="I22" i="10"/>
  <c r="I16" i="10"/>
  <c r="I5" i="10"/>
  <c r="I9" i="10"/>
  <c r="I6" i="10"/>
  <c r="I10" i="10"/>
  <c r="I4" i="10"/>
  <c r="I7" i="10"/>
  <c r="I8" i="10"/>
  <c r="M43" i="10"/>
  <c r="M44" i="10"/>
  <c r="M45" i="10"/>
  <c r="M46" i="10"/>
  <c r="M47" i="10"/>
  <c r="M48" i="10"/>
  <c r="M49" i="10"/>
  <c r="M50" i="10"/>
  <c r="M51" i="10"/>
  <c r="M30" i="10"/>
  <c r="M31" i="10"/>
  <c r="M32" i="10"/>
  <c r="M42" i="10"/>
  <c r="M33" i="10"/>
  <c r="M34" i="10"/>
  <c r="M35" i="10"/>
  <c r="M29" i="10"/>
  <c r="M17" i="10"/>
  <c r="M18" i="10"/>
  <c r="M19" i="10"/>
  <c r="M20" i="10"/>
  <c r="M21" i="10"/>
  <c r="M22" i="10"/>
  <c r="M16" i="10"/>
  <c r="M8" i="10"/>
  <c r="M5" i="10"/>
  <c r="M9" i="10"/>
  <c r="M4" i="10"/>
  <c r="M6" i="10"/>
  <c r="M10" i="10"/>
  <c r="M7" i="10"/>
  <c r="Q43" i="10"/>
  <c r="Q44" i="10"/>
  <c r="Q45" i="10"/>
  <c r="Q46" i="10"/>
  <c r="Q47" i="10"/>
  <c r="Q48" i="10"/>
  <c r="Q49" i="10"/>
  <c r="Q50" i="10"/>
  <c r="Q51" i="10"/>
  <c r="Q30" i="10"/>
  <c r="Q31" i="10"/>
  <c r="Q32" i="10"/>
  <c r="Q42" i="10"/>
  <c r="Q33" i="10"/>
  <c r="Q34" i="10"/>
  <c r="Q35" i="10"/>
  <c r="Q29" i="10"/>
  <c r="Q17" i="10"/>
  <c r="Q18" i="10"/>
  <c r="Q19" i="10"/>
  <c r="Q20" i="10"/>
  <c r="Q21" i="10"/>
  <c r="Q22" i="10"/>
  <c r="Q16" i="10"/>
  <c r="Q7" i="10"/>
  <c r="Q8" i="10"/>
  <c r="Q4" i="10"/>
  <c r="Q5" i="10"/>
  <c r="Q9" i="10"/>
  <c r="Q6" i="10"/>
  <c r="Q10" i="10"/>
  <c r="U43" i="10"/>
  <c r="U44" i="10"/>
  <c r="U45" i="10"/>
  <c r="U46" i="10"/>
  <c r="U47" i="10"/>
  <c r="U48" i="10"/>
  <c r="U49" i="10"/>
  <c r="U50" i="10"/>
  <c r="U51" i="10"/>
  <c r="U30" i="10"/>
  <c r="U31" i="10"/>
  <c r="U32" i="10"/>
  <c r="U42" i="10"/>
  <c r="U33" i="10"/>
  <c r="U34" i="10"/>
  <c r="U35" i="10"/>
  <c r="U29" i="10"/>
  <c r="U17" i="10"/>
  <c r="U18" i="10"/>
  <c r="U19" i="10"/>
  <c r="U20" i="10"/>
  <c r="U21" i="10"/>
  <c r="U22" i="10"/>
  <c r="U16" i="10"/>
  <c r="U6" i="10"/>
  <c r="U10" i="10"/>
  <c r="U7" i="10"/>
  <c r="U4" i="10"/>
  <c r="U8" i="10"/>
  <c r="U5" i="10"/>
  <c r="U9" i="10"/>
  <c r="Y43" i="10"/>
  <c r="Y44" i="10"/>
  <c r="Y45" i="10"/>
  <c r="Y46" i="10"/>
  <c r="Y47" i="10"/>
  <c r="Y48" i="10"/>
  <c r="Y49" i="10"/>
  <c r="Y50" i="10"/>
  <c r="Y51" i="10"/>
  <c r="Y30" i="10"/>
  <c r="Y31" i="10"/>
  <c r="Y32" i="10"/>
  <c r="Y42" i="10"/>
  <c r="Y33" i="10"/>
  <c r="Y34" i="10"/>
  <c r="Y35" i="10"/>
  <c r="Y29" i="10"/>
  <c r="Y17" i="10"/>
  <c r="Y18" i="10"/>
  <c r="Y19" i="10"/>
  <c r="Y20" i="10"/>
  <c r="Y21" i="10"/>
  <c r="Y22" i="10"/>
  <c r="Y16" i="10"/>
  <c r="Y5" i="10"/>
  <c r="Y9" i="10"/>
  <c r="Y6" i="10"/>
  <c r="Y10" i="10"/>
  <c r="Y4" i="10"/>
  <c r="Y7" i="10"/>
  <c r="Y8" i="10"/>
  <c r="L44" i="9"/>
  <c r="L46" i="9"/>
  <c r="L48" i="9"/>
  <c r="L50" i="9"/>
  <c r="L51" i="9"/>
  <c r="L47" i="9"/>
  <c r="L49" i="9"/>
  <c r="L43" i="9"/>
  <c r="L45" i="9"/>
  <c r="L30" i="9"/>
  <c r="L42" i="9"/>
  <c r="L34" i="9"/>
  <c r="L33" i="9"/>
  <c r="L31" i="9"/>
  <c r="L17" i="9"/>
  <c r="L18" i="9"/>
  <c r="L19" i="9"/>
  <c r="L35" i="9"/>
  <c r="L20" i="9"/>
  <c r="L21" i="9"/>
  <c r="L22" i="9"/>
  <c r="L32" i="9"/>
  <c r="L29" i="9"/>
  <c r="L16" i="9"/>
  <c r="L5" i="9"/>
  <c r="L6" i="9"/>
  <c r="L7" i="9"/>
  <c r="L8" i="9"/>
  <c r="L9" i="9"/>
  <c r="L10" i="9"/>
  <c r="L4" i="9"/>
  <c r="X43" i="9"/>
  <c r="X45" i="9"/>
  <c r="X47" i="9"/>
  <c r="X49" i="9"/>
  <c r="X51" i="9"/>
  <c r="X48" i="9"/>
  <c r="X50" i="9"/>
  <c r="X44" i="9"/>
  <c r="X30" i="9"/>
  <c r="X46" i="9"/>
  <c r="X42" i="9"/>
  <c r="X31" i="9"/>
  <c r="X35" i="9"/>
  <c r="X34" i="9"/>
  <c r="X32" i="9"/>
  <c r="X17" i="9"/>
  <c r="X18" i="9"/>
  <c r="X33" i="9"/>
  <c r="X19" i="9"/>
  <c r="X20" i="9"/>
  <c r="X21" i="9"/>
  <c r="X22" i="9"/>
  <c r="X29" i="9"/>
  <c r="X16" i="9"/>
  <c r="X5" i="9"/>
  <c r="X6" i="9"/>
  <c r="X7" i="9"/>
  <c r="X8" i="9"/>
  <c r="X9" i="9"/>
  <c r="X10" i="9"/>
  <c r="X4" i="9"/>
  <c r="L43" i="10"/>
  <c r="L44" i="10"/>
  <c r="L45" i="10"/>
  <c r="L46" i="10"/>
  <c r="L47" i="10"/>
  <c r="L48" i="10"/>
  <c r="L49" i="10"/>
  <c r="L50" i="10"/>
  <c r="L51" i="10"/>
  <c r="L32" i="10"/>
  <c r="L33" i="10"/>
  <c r="L34" i="10"/>
  <c r="L35" i="10"/>
  <c r="L31" i="10"/>
  <c r="L42" i="10"/>
  <c r="L30" i="10"/>
  <c r="L29" i="10"/>
  <c r="L17" i="10"/>
  <c r="L18" i="10"/>
  <c r="L19" i="10"/>
  <c r="L20" i="10"/>
  <c r="L21" i="10"/>
  <c r="L22" i="10"/>
  <c r="L16" i="10"/>
  <c r="L5" i="10"/>
  <c r="L6" i="10"/>
  <c r="L7" i="10"/>
  <c r="L8" i="10"/>
  <c r="L9" i="10"/>
  <c r="L10" i="10"/>
  <c r="L4" i="10"/>
  <c r="T43" i="10"/>
  <c r="T44" i="10"/>
  <c r="T45" i="10"/>
  <c r="T46" i="10"/>
  <c r="T47" i="10"/>
  <c r="T48" i="10"/>
  <c r="T49" i="10"/>
  <c r="T51" i="10"/>
  <c r="T50" i="10"/>
  <c r="T30" i="10"/>
  <c r="T33" i="10"/>
  <c r="T34" i="10"/>
  <c r="T35" i="10"/>
  <c r="T42" i="10"/>
  <c r="T31" i="10"/>
  <c r="T29" i="10"/>
  <c r="T17" i="10"/>
  <c r="T18" i="10"/>
  <c r="T19" i="10"/>
  <c r="T20" i="10"/>
  <c r="T21" i="10"/>
  <c r="T22" i="10"/>
  <c r="T32" i="10"/>
  <c r="T16" i="10"/>
  <c r="T5" i="10"/>
  <c r="T6" i="10"/>
  <c r="T7" i="10"/>
  <c r="T8" i="10"/>
  <c r="T9" i="10"/>
  <c r="T10" i="10"/>
  <c r="T4" i="10"/>
  <c r="J43" i="9"/>
  <c r="J44" i="9"/>
  <c r="J45" i="9"/>
  <c r="J46" i="9"/>
  <c r="J47" i="9"/>
  <c r="J48" i="9"/>
  <c r="J49" i="9"/>
  <c r="J50" i="9"/>
  <c r="J51" i="9"/>
  <c r="J42" i="9"/>
  <c r="J32" i="9"/>
  <c r="J31" i="9"/>
  <c r="J35" i="9"/>
  <c r="J30" i="9"/>
  <c r="J34" i="9"/>
  <c r="J33" i="9"/>
  <c r="J17" i="9"/>
  <c r="J18" i="9"/>
  <c r="J19" i="9"/>
  <c r="J20" i="9"/>
  <c r="J21" i="9"/>
  <c r="J22" i="9"/>
  <c r="J29" i="9"/>
  <c r="J16" i="9"/>
  <c r="J5" i="9"/>
  <c r="J6" i="9"/>
  <c r="J7" i="9"/>
  <c r="J8" i="9"/>
  <c r="J9" i="9"/>
  <c r="J10" i="9"/>
  <c r="J4" i="9"/>
  <c r="N43" i="9"/>
  <c r="N44" i="9"/>
  <c r="N45" i="9"/>
  <c r="N46" i="9"/>
  <c r="N47" i="9"/>
  <c r="N48" i="9"/>
  <c r="N49" i="9"/>
  <c r="N50" i="9"/>
  <c r="N51" i="9"/>
  <c r="N42" i="9"/>
  <c r="N30" i="9"/>
  <c r="N31" i="9"/>
  <c r="N35" i="9"/>
  <c r="N34" i="9"/>
  <c r="N32" i="9"/>
  <c r="N17" i="9"/>
  <c r="N18" i="9"/>
  <c r="N19" i="9"/>
  <c r="N20" i="9"/>
  <c r="N21" i="9"/>
  <c r="N22" i="9"/>
  <c r="N33" i="9"/>
  <c r="N29" i="9"/>
  <c r="N16" i="9"/>
  <c r="N5" i="9"/>
  <c r="N6" i="9"/>
  <c r="N7" i="9"/>
  <c r="N8" i="9"/>
  <c r="N9" i="9"/>
  <c r="N10" i="9"/>
  <c r="N4" i="9"/>
  <c r="R43" i="9"/>
  <c r="R44" i="9"/>
  <c r="R45" i="9"/>
  <c r="R46" i="9"/>
  <c r="R47" i="9"/>
  <c r="R48" i="9"/>
  <c r="R49" i="9"/>
  <c r="R50" i="9"/>
  <c r="R51" i="9"/>
  <c r="R42" i="9"/>
  <c r="R34" i="9"/>
  <c r="R33" i="9"/>
  <c r="R35" i="9"/>
  <c r="R32" i="9"/>
  <c r="R31" i="9"/>
  <c r="R17" i="9"/>
  <c r="R18" i="9"/>
  <c r="R19" i="9"/>
  <c r="R30" i="9"/>
  <c r="R20" i="9"/>
  <c r="R21" i="9"/>
  <c r="R22" i="9"/>
  <c r="R29" i="9"/>
  <c r="R16" i="9"/>
  <c r="R5" i="9"/>
  <c r="R6" i="9"/>
  <c r="R7" i="9"/>
  <c r="R8" i="9"/>
  <c r="R9" i="9"/>
  <c r="R10" i="9"/>
  <c r="R4" i="9"/>
  <c r="V43" i="9"/>
  <c r="V44" i="9"/>
  <c r="V45" i="9"/>
  <c r="V46" i="9"/>
  <c r="V47" i="9"/>
  <c r="V48" i="9"/>
  <c r="V49" i="9"/>
  <c r="V50" i="9"/>
  <c r="V51" i="9"/>
  <c r="V42" i="9"/>
  <c r="V30" i="9"/>
  <c r="V33" i="9"/>
  <c r="V32" i="9"/>
  <c r="V35" i="9"/>
  <c r="V34" i="9"/>
  <c r="V17" i="9"/>
  <c r="V18" i="9"/>
  <c r="V31" i="9"/>
  <c r="V19" i="9"/>
  <c r="V20" i="9"/>
  <c r="V21" i="9"/>
  <c r="V22" i="9"/>
  <c r="V29" i="9"/>
  <c r="V16" i="9"/>
  <c r="V5" i="9"/>
  <c r="V6" i="9"/>
  <c r="V7" i="9"/>
  <c r="V8" i="9"/>
  <c r="V9" i="9"/>
  <c r="V10" i="9"/>
  <c r="V4" i="9"/>
  <c r="Z43" i="9"/>
  <c r="Z44" i="9"/>
  <c r="Z45" i="9"/>
  <c r="Z46" i="9"/>
  <c r="Z47" i="9"/>
  <c r="Z48" i="9"/>
  <c r="Z49" i="9"/>
  <c r="Z50" i="9"/>
  <c r="Z51" i="9"/>
  <c r="Z42" i="9"/>
  <c r="Z32" i="9"/>
  <c r="Z31" i="9"/>
  <c r="Z35" i="9"/>
  <c r="Z33" i="9"/>
  <c r="Z30" i="9"/>
  <c r="Z17" i="9"/>
  <c r="Z18" i="9"/>
  <c r="Z34" i="9"/>
  <c r="Z19" i="9"/>
  <c r="Z20" i="9"/>
  <c r="Z21" i="9"/>
  <c r="Z22" i="9"/>
  <c r="Z29" i="9"/>
  <c r="Z16" i="9"/>
  <c r="Z5" i="9"/>
  <c r="Z6" i="9"/>
  <c r="Z7" i="9"/>
  <c r="Z8" i="9"/>
  <c r="Z9" i="9"/>
  <c r="Z10" i="9"/>
  <c r="Z4" i="9"/>
  <c r="J44" i="10"/>
  <c r="J48" i="10"/>
  <c r="J45" i="10"/>
  <c r="J49" i="10"/>
  <c r="J51" i="10"/>
  <c r="J46" i="10"/>
  <c r="J50" i="10"/>
  <c r="J47" i="10"/>
  <c r="J43" i="10"/>
  <c r="J30" i="10"/>
  <c r="J42" i="10"/>
  <c r="J31" i="10"/>
  <c r="J34" i="10"/>
  <c r="J29" i="10"/>
  <c r="J32" i="10"/>
  <c r="J33" i="10"/>
  <c r="J17" i="10"/>
  <c r="J18" i="10"/>
  <c r="J19" i="10"/>
  <c r="J20" i="10"/>
  <c r="J21" i="10"/>
  <c r="J22" i="10"/>
  <c r="J35" i="10"/>
  <c r="J16" i="10"/>
  <c r="J5" i="10"/>
  <c r="J6" i="10"/>
  <c r="J7" i="10"/>
  <c r="J8" i="10"/>
  <c r="J9" i="10"/>
  <c r="J10" i="10"/>
  <c r="J4" i="10"/>
  <c r="N43" i="10"/>
  <c r="N47" i="10"/>
  <c r="N44" i="10"/>
  <c r="N48" i="10"/>
  <c r="N51" i="10"/>
  <c r="N45" i="10"/>
  <c r="N49" i="10"/>
  <c r="N50" i="10"/>
  <c r="N46" i="10"/>
  <c r="N32" i="10"/>
  <c r="N42" i="10"/>
  <c r="N31" i="10"/>
  <c r="N33" i="10"/>
  <c r="N35" i="10"/>
  <c r="N30" i="10"/>
  <c r="N29" i="10"/>
  <c r="N34" i="10"/>
  <c r="N17" i="10"/>
  <c r="N18" i="10"/>
  <c r="N19" i="10"/>
  <c r="N20" i="10"/>
  <c r="N21" i="10"/>
  <c r="N22" i="10"/>
  <c r="N16" i="10"/>
  <c r="N5" i="10"/>
  <c r="N6" i="10"/>
  <c r="N7" i="10"/>
  <c r="N8" i="10"/>
  <c r="N9" i="10"/>
  <c r="N10" i="10"/>
  <c r="N4" i="10"/>
  <c r="R46" i="10"/>
  <c r="R43" i="10"/>
  <c r="R47" i="10"/>
  <c r="R50" i="10"/>
  <c r="R51" i="10"/>
  <c r="R44" i="10"/>
  <c r="R48" i="10"/>
  <c r="R45" i="10"/>
  <c r="R49" i="10"/>
  <c r="R32" i="10"/>
  <c r="R31" i="10"/>
  <c r="R42" i="10"/>
  <c r="R34" i="10"/>
  <c r="R29" i="10"/>
  <c r="R35" i="10"/>
  <c r="R30" i="10"/>
  <c r="R17" i="10"/>
  <c r="R18" i="10"/>
  <c r="R19" i="10"/>
  <c r="R20" i="10"/>
  <c r="R21" i="10"/>
  <c r="R22" i="10"/>
  <c r="R33" i="10"/>
  <c r="R16" i="10"/>
  <c r="R5" i="10"/>
  <c r="R6" i="10"/>
  <c r="R7" i="10"/>
  <c r="R8" i="10"/>
  <c r="R9" i="10"/>
  <c r="R10" i="10"/>
  <c r="R4" i="10"/>
  <c r="V45" i="10"/>
  <c r="V49" i="10"/>
  <c r="V46" i="10"/>
  <c r="V50" i="10"/>
  <c r="V51" i="10"/>
  <c r="V43" i="10"/>
  <c r="V47" i="10"/>
  <c r="V48" i="10"/>
  <c r="V44" i="10"/>
  <c r="V31" i="10"/>
  <c r="V30" i="10"/>
  <c r="V42" i="10"/>
  <c r="V32" i="10"/>
  <c r="V33" i="10"/>
  <c r="V35" i="10"/>
  <c r="V29" i="10"/>
  <c r="V34" i="10"/>
  <c r="V17" i="10"/>
  <c r="V18" i="10"/>
  <c r="V19" i="10"/>
  <c r="V20" i="10"/>
  <c r="V21" i="10"/>
  <c r="V22" i="10"/>
  <c r="V16" i="10"/>
  <c r="V5" i="10"/>
  <c r="V6" i="10"/>
  <c r="V7" i="10"/>
  <c r="V8" i="10"/>
  <c r="V9" i="10"/>
  <c r="V10" i="10"/>
  <c r="V4" i="10"/>
  <c r="Z44" i="10"/>
  <c r="Z48" i="10"/>
  <c r="Z45" i="10"/>
  <c r="Z49" i="10"/>
  <c r="Z50" i="10"/>
  <c r="Z51" i="10"/>
  <c r="Z46" i="10"/>
  <c r="Z43" i="10"/>
  <c r="Z47" i="10"/>
  <c r="Z30" i="10"/>
  <c r="Z42" i="10"/>
  <c r="Z32" i="10"/>
  <c r="Z34" i="10"/>
  <c r="Z31" i="10"/>
  <c r="Z29" i="10"/>
  <c r="Z33" i="10"/>
  <c r="Z35" i="10"/>
  <c r="Z17" i="10"/>
  <c r="Z18" i="10"/>
  <c r="Z19" i="10"/>
  <c r="Z20" i="10"/>
  <c r="Z21" i="10"/>
  <c r="Z22" i="10"/>
  <c r="Z16" i="10"/>
  <c r="Z5" i="10"/>
  <c r="Z6" i="10"/>
  <c r="Z7" i="10"/>
  <c r="Z8" i="10"/>
  <c r="Z9" i="10"/>
  <c r="Z10" i="10"/>
  <c r="Z4" i="10"/>
  <c r="H43" i="9"/>
  <c r="H45" i="9"/>
  <c r="H47" i="9"/>
  <c r="H49" i="9"/>
  <c r="H51" i="9"/>
  <c r="H44" i="9"/>
  <c r="H46" i="9"/>
  <c r="H48" i="9"/>
  <c r="H50" i="9"/>
  <c r="H30" i="9"/>
  <c r="H42" i="9"/>
  <c r="H31" i="9"/>
  <c r="H35" i="9"/>
  <c r="H34" i="9"/>
  <c r="H17" i="9"/>
  <c r="H18" i="9"/>
  <c r="H19" i="9"/>
  <c r="H33" i="9"/>
  <c r="H29" i="9"/>
  <c r="H32" i="9"/>
  <c r="H20" i="9"/>
  <c r="H21" i="9"/>
  <c r="H22" i="9"/>
  <c r="H16" i="9"/>
  <c r="H5" i="9"/>
  <c r="H6" i="9"/>
  <c r="H7" i="9"/>
  <c r="H8" i="9"/>
  <c r="H9" i="9"/>
  <c r="H10" i="9"/>
  <c r="H4" i="9"/>
  <c r="T44" i="9"/>
  <c r="T46" i="9"/>
  <c r="T48" i="9"/>
  <c r="T50" i="9"/>
  <c r="T51" i="9"/>
  <c r="T45" i="9"/>
  <c r="T47" i="9"/>
  <c r="T49" i="9"/>
  <c r="T43" i="9"/>
  <c r="T30" i="9"/>
  <c r="T42" i="9"/>
  <c r="T32" i="9"/>
  <c r="T31" i="9"/>
  <c r="T35" i="9"/>
  <c r="T17" i="9"/>
  <c r="T18" i="9"/>
  <c r="T19" i="9"/>
  <c r="T34" i="9"/>
  <c r="T33" i="9"/>
  <c r="T20" i="9"/>
  <c r="T21" i="9"/>
  <c r="T22" i="9"/>
  <c r="T29" i="9"/>
  <c r="T16" i="9"/>
  <c r="T5" i="9"/>
  <c r="T6" i="9"/>
  <c r="T7" i="9"/>
  <c r="T8" i="9"/>
  <c r="T9" i="9"/>
  <c r="T10" i="9"/>
  <c r="T4" i="9"/>
  <c r="K44" i="9"/>
  <c r="K46" i="9"/>
  <c r="K48" i="9"/>
  <c r="K50" i="9"/>
  <c r="K51" i="9"/>
  <c r="K43" i="9"/>
  <c r="K45" i="9"/>
  <c r="K47" i="9"/>
  <c r="K49" i="9"/>
  <c r="K42" i="9"/>
  <c r="K33" i="9"/>
  <c r="K32" i="9"/>
  <c r="K35" i="9"/>
  <c r="K30" i="9"/>
  <c r="K34" i="9"/>
  <c r="K17" i="9"/>
  <c r="K19" i="9"/>
  <c r="K29" i="9"/>
  <c r="K18" i="9"/>
  <c r="K31" i="9"/>
  <c r="K21" i="9"/>
  <c r="K22" i="9"/>
  <c r="K16" i="9"/>
  <c r="K20" i="9"/>
  <c r="K5" i="9"/>
  <c r="K6" i="9"/>
  <c r="K7" i="9"/>
  <c r="K8" i="9"/>
  <c r="K9" i="9"/>
  <c r="K10" i="9"/>
  <c r="K4" i="9"/>
  <c r="O43" i="9"/>
  <c r="O45" i="9"/>
  <c r="O47" i="9"/>
  <c r="O49" i="9"/>
  <c r="O51" i="9"/>
  <c r="O44" i="9"/>
  <c r="O46" i="9"/>
  <c r="O48" i="9"/>
  <c r="O50" i="9"/>
  <c r="O42" i="9"/>
  <c r="O32" i="9"/>
  <c r="O30" i="9"/>
  <c r="O31" i="9"/>
  <c r="O35" i="9"/>
  <c r="O33" i="9"/>
  <c r="O18" i="9"/>
  <c r="O34" i="9"/>
  <c r="O29" i="9"/>
  <c r="O17" i="9"/>
  <c r="O19" i="9"/>
  <c r="O20" i="9"/>
  <c r="O21" i="9"/>
  <c r="O16" i="9"/>
  <c r="O22" i="9"/>
  <c r="O5" i="9"/>
  <c r="O6" i="9"/>
  <c r="O7" i="9"/>
  <c r="O8" i="9"/>
  <c r="O9" i="9"/>
  <c r="O10" i="9"/>
  <c r="O4" i="9"/>
  <c r="S44" i="9"/>
  <c r="S46" i="9"/>
  <c r="S48" i="9"/>
  <c r="S50" i="9"/>
  <c r="S51" i="9"/>
  <c r="S43" i="9"/>
  <c r="S45" i="9"/>
  <c r="S47" i="9"/>
  <c r="S49" i="9"/>
  <c r="S42" i="9"/>
  <c r="S31" i="9"/>
  <c r="S35" i="9"/>
  <c r="S34" i="9"/>
  <c r="S30" i="9"/>
  <c r="S33" i="9"/>
  <c r="S32" i="9"/>
  <c r="S17" i="9"/>
  <c r="S19" i="9"/>
  <c r="S29" i="9"/>
  <c r="S18" i="9"/>
  <c r="S16" i="9"/>
  <c r="S20" i="9"/>
  <c r="S21" i="9"/>
  <c r="S22" i="9"/>
  <c r="S5" i="9"/>
  <c r="S6" i="9"/>
  <c r="S7" i="9"/>
  <c r="S8" i="9"/>
  <c r="S9" i="9"/>
  <c r="S10" i="9"/>
  <c r="S4" i="9"/>
  <c r="W43" i="9"/>
  <c r="W45" i="9"/>
  <c r="W47" i="9"/>
  <c r="W49" i="9"/>
  <c r="W51" i="9"/>
  <c r="W44" i="9"/>
  <c r="W46" i="9"/>
  <c r="W48" i="9"/>
  <c r="W50" i="9"/>
  <c r="W42" i="9"/>
  <c r="W34" i="9"/>
  <c r="W30" i="9"/>
  <c r="W33" i="9"/>
  <c r="W31" i="9"/>
  <c r="W35" i="9"/>
  <c r="W18" i="9"/>
  <c r="W29" i="9"/>
  <c r="W32" i="9"/>
  <c r="W17" i="9"/>
  <c r="W22" i="9"/>
  <c r="W16" i="9"/>
  <c r="W19" i="9"/>
  <c r="W20" i="9"/>
  <c r="W21" i="9"/>
  <c r="W5" i="9"/>
  <c r="W6" i="9"/>
  <c r="W7" i="9"/>
  <c r="W8" i="9"/>
  <c r="W9" i="9"/>
  <c r="W10" i="9"/>
  <c r="W4" i="9"/>
  <c r="AA44" i="9"/>
  <c r="AA46" i="9"/>
  <c r="AA48" i="9"/>
  <c r="AA50" i="9"/>
  <c r="AA51" i="9"/>
  <c r="AA43" i="9"/>
  <c r="AA45" i="9"/>
  <c r="AA47" i="9"/>
  <c r="AA49" i="9"/>
  <c r="AA42" i="9"/>
  <c r="AA33" i="9"/>
  <c r="AA32" i="9"/>
  <c r="AA34" i="9"/>
  <c r="AA31" i="9"/>
  <c r="AA30" i="9"/>
  <c r="AA35" i="9"/>
  <c r="AA17" i="9"/>
  <c r="AA29" i="9"/>
  <c r="AA18" i="9"/>
  <c r="AA21" i="9"/>
  <c r="AA22" i="9"/>
  <c r="AA16" i="9"/>
  <c r="AA19" i="9"/>
  <c r="AA20" i="9"/>
  <c r="AA5" i="9"/>
  <c r="AA6" i="9"/>
  <c r="AA7" i="9"/>
  <c r="AA8" i="9"/>
  <c r="AA9" i="9"/>
  <c r="AA10" i="9"/>
  <c r="AA4" i="9"/>
  <c r="K43" i="10"/>
  <c r="K44" i="10"/>
  <c r="K45" i="10"/>
  <c r="K46" i="10"/>
  <c r="K47" i="10"/>
  <c r="K48" i="10"/>
  <c r="K49" i="10"/>
  <c r="K50" i="10"/>
  <c r="K51" i="10"/>
  <c r="K42" i="10"/>
  <c r="K31" i="10"/>
  <c r="K30" i="10"/>
  <c r="K32" i="10"/>
  <c r="K33" i="10"/>
  <c r="K35" i="10"/>
  <c r="K34" i="10"/>
  <c r="K29" i="10"/>
  <c r="K19" i="10"/>
  <c r="K20" i="10"/>
  <c r="K17" i="10"/>
  <c r="K21" i="10"/>
  <c r="K16" i="10"/>
  <c r="K18" i="10"/>
  <c r="K22" i="10"/>
  <c r="K5" i="10"/>
  <c r="K6" i="10"/>
  <c r="K7" i="10"/>
  <c r="K8" i="10"/>
  <c r="K9" i="10"/>
  <c r="K10" i="10"/>
  <c r="K4" i="10"/>
  <c r="O43" i="10"/>
  <c r="O44" i="10"/>
  <c r="O45" i="10"/>
  <c r="O46" i="10"/>
  <c r="O47" i="10"/>
  <c r="O48" i="10"/>
  <c r="O49" i="10"/>
  <c r="O50" i="10"/>
  <c r="O51" i="10"/>
  <c r="O42" i="10"/>
  <c r="O30" i="10"/>
  <c r="O34" i="10"/>
  <c r="O32" i="10"/>
  <c r="O31" i="10"/>
  <c r="O33" i="10"/>
  <c r="O35" i="10"/>
  <c r="O29" i="10"/>
  <c r="O18" i="10"/>
  <c r="O22" i="10"/>
  <c r="O19" i="10"/>
  <c r="O20" i="10"/>
  <c r="O16" i="10"/>
  <c r="O17" i="10"/>
  <c r="O21" i="10"/>
  <c r="O5" i="10"/>
  <c r="O6" i="10"/>
  <c r="O7" i="10"/>
  <c r="O8" i="10"/>
  <c r="O9" i="10"/>
  <c r="O10" i="10"/>
  <c r="O4" i="10"/>
  <c r="S43" i="10"/>
  <c r="S44" i="10"/>
  <c r="S45" i="10"/>
  <c r="S46" i="10"/>
  <c r="S47" i="10"/>
  <c r="S48" i="10"/>
  <c r="S49" i="10"/>
  <c r="S50" i="10"/>
  <c r="S51" i="10"/>
  <c r="S42" i="10"/>
  <c r="S32" i="10"/>
  <c r="S30" i="10"/>
  <c r="S33" i="10"/>
  <c r="S35" i="10"/>
  <c r="S34" i="10"/>
  <c r="S29" i="10"/>
  <c r="S31" i="10"/>
  <c r="S17" i="10"/>
  <c r="S21" i="10"/>
  <c r="S18" i="10"/>
  <c r="S22" i="10"/>
  <c r="S16" i="10"/>
  <c r="S19" i="10"/>
  <c r="S20" i="10"/>
  <c r="S5" i="10"/>
  <c r="S6" i="10"/>
  <c r="S7" i="10"/>
  <c r="S8" i="10"/>
  <c r="S9" i="10"/>
  <c r="S10" i="10"/>
  <c r="S4" i="10"/>
  <c r="W43" i="10"/>
  <c r="W44" i="10"/>
  <c r="W45" i="10"/>
  <c r="W46" i="10"/>
  <c r="W47" i="10"/>
  <c r="W48" i="10"/>
  <c r="W49" i="10"/>
  <c r="W50" i="10"/>
  <c r="W51" i="10"/>
  <c r="W42" i="10"/>
  <c r="W32" i="10"/>
  <c r="W31" i="10"/>
  <c r="W34" i="10"/>
  <c r="W30" i="10"/>
  <c r="W33" i="10"/>
  <c r="W35" i="10"/>
  <c r="W29" i="10"/>
  <c r="W20" i="10"/>
  <c r="W17" i="10"/>
  <c r="W21" i="10"/>
  <c r="W16" i="10"/>
  <c r="W18" i="10"/>
  <c r="W22" i="10"/>
  <c r="W19" i="10"/>
  <c r="W5" i="10"/>
  <c r="W6" i="10"/>
  <c r="W7" i="10"/>
  <c r="W8" i="10"/>
  <c r="W9" i="10"/>
  <c r="W10" i="10"/>
  <c r="W4" i="10"/>
  <c r="AA43" i="10"/>
  <c r="AA44" i="10"/>
  <c r="AA45" i="10"/>
  <c r="AA46" i="10"/>
  <c r="AA47" i="10"/>
  <c r="AA48" i="10"/>
  <c r="AA49" i="10"/>
  <c r="AA50" i="10"/>
  <c r="AA51" i="10"/>
  <c r="AA42" i="10"/>
  <c r="AA31" i="10"/>
  <c r="AA30" i="10"/>
  <c r="AA33" i="10"/>
  <c r="AA35" i="10"/>
  <c r="AA32" i="10"/>
  <c r="AA34" i="10"/>
  <c r="AA29" i="10"/>
  <c r="AA19" i="10"/>
  <c r="AA20" i="10"/>
  <c r="AA17" i="10"/>
  <c r="AA21" i="10"/>
  <c r="AA16" i="10"/>
  <c r="AA18" i="10"/>
  <c r="AA22" i="10"/>
  <c r="AA5" i="10"/>
  <c r="AA6" i="10"/>
  <c r="AA7" i="10"/>
  <c r="AA8" i="10"/>
  <c r="AA9" i="10"/>
  <c r="AA10" i="10"/>
  <c r="AA4" i="10"/>
  <c r="C14" i="4"/>
  <c r="C15" i="4"/>
  <c r="C16" i="4"/>
  <c r="C17" i="4"/>
  <c r="C18" i="4"/>
  <c r="C19" i="4"/>
  <c r="C20" i="4"/>
  <c r="C21" i="4"/>
  <c r="C22" i="4"/>
  <c r="C23" i="4"/>
  <c r="C24" i="4"/>
  <c r="C25" i="4"/>
  <c r="C26" i="4"/>
  <c r="C27" i="4"/>
  <c r="C28" i="4"/>
  <c r="C29" i="4"/>
  <c r="C30" i="4"/>
  <c r="C31" i="4"/>
  <c r="C32" i="4"/>
  <c r="C33" i="4"/>
  <c r="C34" i="4"/>
  <c r="AA59" i="8"/>
  <c r="Z59" i="8"/>
  <c r="Y59" i="8"/>
  <c r="X59" i="8"/>
  <c r="W59" i="8"/>
  <c r="V59" i="8"/>
  <c r="U59" i="8"/>
  <c r="T59" i="8"/>
  <c r="S59" i="8"/>
  <c r="R59" i="8"/>
  <c r="Q59" i="8"/>
  <c r="P59" i="8"/>
  <c r="O59" i="8"/>
  <c r="N59" i="8"/>
  <c r="M59" i="8"/>
  <c r="L59" i="8"/>
  <c r="K59" i="8"/>
  <c r="J59" i="8"/>
  <c r="I59" i="8"/>
  <c r="H59" i="8"/>
  <c r="AA41" i="8"/>
  <c r="Z41" i="8"/>
  <c r="Y41" i="8"/>
  <c r="X41" i="8"/>
  <c r="W41" i="8"/>
  <c r="V41" i="8"/>
  <c r="U41" i="8"/>
  <c r="T41" i="8"/>
  <c r="S41" i="8"/>
  <c r="R41" i="8"/>
  <c r="Q41" i="8"/>
  <c r="P41" i="8"/>
  <c r="O41" i="8"/>
  <c r="N41" i="8"/>
  <c r="M41" i="8"/>
  <c r="L41" i="8"/>
  <c r="K41" i="8"/>
  <c r="J41" i="8"/>
  <c r="I41" i="8"/>
  <c r="H41" i="8"/>
  <c r="AA28" i="8"/>
  <c r="Z28" i="8"/>
  <c r="Y28" i="8"/>
  <c r="X28" i="8"/>
  <c r="W28" i="8"/>
  <c r="V28" i="8"/>
  <c r="U28" i="8"/>
  <c r="T28" i="8"/>
  <c r="S28" i="8"/>
  <c r="R28" i="8"/>
  <c r="Q28" i="8"/>
  <c r="P28" i="8"/>
  <c r="O28" i="8"/>
  <c r="N28" i="8"/>
  <c r="M28" i="8"/>
  <c r="L28" i="8"/>
  <c r="K28" i="8"/>
  <c r="J28" i="8"/>
  <c r="I28" i="8"/>
  <c r="H28" i="8"/>
  <c r="AA15" i="8"/>
  <c r="Z15" i="8"/>
  <c r="Y15" i="8"/>
  <c r="X15" i="8"/>
  <c r="W15" i="8"/>
  <c r="V15" i="8"/>
  <c r="U15" i="8"/>
  <c r="T15" i="8"/>
  <c r="S15" i="8"/>
  <c r="R15" i="8"/>
  <c r="Q15" i="8"/>
  <c r="P15" i="8"/>
  <c r="O15" i="8"/>
  <c r="N15" i="8"/>
  <c r="M15" i="8"/>
  <c r="L15" i="8"/>
  <c r="K15" i="8"/>
  <c r="J15" i="8"/>
  <c r="I15" i="8"/>
  <c r="H15" i="8"/>
  <c r="AA2" i="8"/>
  <c r="Y2" i="8"/>
  <c r="X2" i="8"/>
  <c r="V2" i="8"/>
  <c r="U2" i="8"/>
  <c r="T2" i="8"/>
  <c r="S2" i="8"/>
  <c r="R2" i="8"/>
  <c r="Q2" i="8"/>
  <c r="P2" i="8"/>
  <c r="O2" i="8"/>
  <c r="N2" i="8"/>
  <c r="M2" i="8"/>
  <c r="L2" i="8"/>
  <c r="K2" i="8"/>
  <c r="J2" i="8"/>
  <c r="I2" i="8"/>
  <c r="H2" i="8"/>
  <c r="AA59" i="7"/>
  <c r="Z59" i="7"/>
  <c r="Y59" i="7"/>
  <c r="X59" i="7"/>
  <c r="W59" i="7"/>
  <c r="V59" i="7"/>
  <c r="U59" i="7"/>
  <c r="T59" i="7"/>
  <c r="S59" i="7"/>
  <c r="R59" i="7"/>
  <c r="Q59" i="7"/>
  <c r="P59" i="7"/>
  <c r="O59" i="7"/>
  <c r="N59" i="7"/>
  <c r="M59" i="7"/>
  <c r="L59" i="7"/>
  <c r="K59" i="7"/>
  <c r="J59" i="7"/>
  <c r="I59" i="7"/>
  <c r="H59" i="7"/>
  <c r="AA41" i="7"/>
  <c r="Z41" i="7"/>
  <c r="Y41" i="7"/>
  <c r="X41" i="7"/>
  <c r="W41" i="7"/>
  <c r="V41" i="7"/>
  <c r="U41" i="7"/>
  <c r="T41" i="7"/>
  <c r="S41" i="7"/>
  <c r="R41" i="7"/>
  <c r="Q41" i="7"/>
  <c r="P41" i="7"/>
  <c r="O41" i="7"/>
  <c r="N41" i="7"/>
  <c r="M41" i="7"/>
  <c r="L41" i="7"/>
  <c r="K41" i="7"/>
  <c r="J41" i="7"/>
  <c r="I41" i="7"/>
  <c r="H41" i="7"/>
  <c r="AA28" i="7"/>
  <c r="Z28" i="7"/>
  <c r="Y28" i="7"/>
  <c r="X28" i="7"/>
  <c r="W28" i="7"/>
  <c r="V28" i="7"/>
  <c r="U28" i="7"/>
  <c r="T28" i="7"/>
  <c r="S28" i="7"/>
  <c r="R28" i="7"/>
  <c r="Q28" i="7"/>
  <c r="P28" i="7"/>
  <c r="O28" i="7"/>
  <c r="N28" i="7"/>
  <c r="M28" i="7"/>
  <c r="L28" i="7"/>
  <c r="K28" i="7"/>
  <c r="J28" i="7"/>
  <c r="I28" i="7"/>
  <c r="H28" i="7"/>
  <c r="AA15" i="7"/>
  <c r="Z15" i="7"/>
  <c r="Y15" i="7"/>
  <c r="X15" i="7"/>
  <c r="W15" i="7"/>
  <c r="V15" i="7"/>
  <c r="U15" i="7"/>
  <c r="T15" i="7"/>
  <c r="S15" i="7"/>
  <c r="R15" i="7"/>
  <c r="Q15" i="7"/>
  <c r="P15" i="7"/>
  <c r="O15" i="7"/>
  <c r="N15" i="7"/>
  <c r="M15" i="7"/>
  <c r="L15" i="7"/>
  <c r="K15" i="7"/>
  <c r="J15" i="7"/>
  <c r="I15" i="7"/>
  <c r="H15" i="7"/>
  <c r="AA2" i="7"/>
  <c r="AA31" i="7" s="1"/>
  <c r="Z2" i="7"/>
  <c r="Z16" i="7" s="1"/>
  <c r="Y2" i="7"/>
  <c r="X2" i="7"/>
  <c r="X17" i="7" s="1"/>
  <c r="W2" i="7"/>
  <c r="W32" i="7" s="1"/>
  <c r="V2" i="7"/>
  <c r="V18" i="7" s="1"/>
  <c r="U2" i="7"/>
  <c r="T2" i="7"/>
  <c r="S2" i="7"/>
  <c r="S33" i="7" s="1"/>
  <c r="R2" i="7"/>
  <c r="R16" i="7" s="1"/>
  <c r="Q2" i="7"/>
  <c r="P2" i="7"/>
  <c r="P47" i="7" s="1"/>
  <c r="O2" i="7"/>
  <c r="O34" i="7" s="1"/>
  <c r="N2" i="7"/>
  <c r="N17" i="7" s="1"/>
  <c r="M2" i="7"/>
  <c r="L2" i="7"/>
  <c r="L48" i="7" s="1"/>
  <c r="K2" i="7"/>
  <c r="K35" i="7" s="1"/>
  <c r="J2" i="7"/>
  <c r="J18" i="7" s="1"/>
  <c r="I2" i="7"/>
  <c r="H2" i="7"/>
  <c r="I43" i="8" l="1"/>
  <c r="I44" i="8"/>
  <c r="I45" i="8"/>
  <c r="I46" i="8"/>
  <c r="I47" i="8"/>
  <c r="I48" i="8"/>
  <c r="I49" i="8"/>
  <c r="I50" i="8"/>
  <c r="I51" i="8"/>
  <c r="I42" i="8"/>
  <c r="I30" i="8"/>
  <c r="I31" i="8"/>
  <c r="I32" i="8"/>
  <c r="I33" i="8"/>
  <c r="I34" i="8"/>
  <c r="I35" i="8"/>
  <c r="I29" i="8"/>
  <c r="I18" i="8"/>
  <c r="I20" i="8"/>
  <c r="I22" i="8"/>
  <c r="I19" i="8"/>
  <c r="I16" i="8"/>
  <c r="I21" i="8"/>
  <c r="I17" i="8"/>
  <c r="I5" i="8"/>
  <c r="I6" i="8"/>
  <c r="I7" i="8"/>
  <c r="I8" i="8"/>
  <c r="I9" i="8"/>
  <c r="I10" i="8"/>
  <c r="I4" i="8"/>
  <c r="Y43" i="8"/>
  <c r="Y44" i="8"/>
  <c r="Y45" i="8"/>
  <c r="Y46" i="8"/>
  <c r="Y47" i="8"/>
  <c r="Y48" i="8"/>
  <c r="Y49" i="8"/>
  <c r="Y50" i="8"/>
  <c r="Y51" i="8"/>
  <c r="Y42" i="8"/>
  <c r="Y30" i="8"/>
  <c r="Y31" i="8"/>
  <c r="Y32" i="8"/>
  <c r="Y33" i="8"/>
  <c r="Y34" i="8"/>
  <c r="Y35" i="8"/>
  <c r="Y29" i="8"/>
  <c r="Y16" i="8"/>
  <c r="Y18" i="8"/>
  <c r="Y20" i="8"/>
  <c r="Y22" i="8"/>
  <c r="Y17" i="8"/>
  <c r="Y19" i="8"/>
  <c r="Y21" i="8"/>
  <c r="Y5" i="8"/>
  <c r="Y6" i="8"/>
  <c r="Y7" i="8"/>
  <c r="Y8" i="8"/>
  <c r="Y9" i="8"/>
  <c r="Y10" i="8"/>
  <c r="Y4" i="8"/>
  <c r="U43" i="8"/>
  <c r="U44" i="8"/>
  <c r="U45" i="8"/>
  <c r="U46" i="8"/>
  <c r="U47" i="8"/>
  <c r="U48" i="8"/>
  <c r="U49" i="8"/>
  <c r="U50" i="8"/>
  <c r="U51" i="8"/>
  <c r="U42" i="8"/>
  <c r="U30" i="8"/>
  <c r="U31" i="8"/>
  <c r="U32" i="8"/>
  <c r="U33" i="8"/>
  <c r="U34" i="8"/>
  <c r="U35" i="8"/>
  <c r="U29" i="8"/>
  <c r="U16" i="8"/>
  <c r="U17" i="8"/>
  <c r="U19" i="8"/>
  <c r="U21" i="8"/>
  <c r="U20" i="8"/>
  <c r="U22" i="8"/>
  <c r="U18" i="8"/>
  <c r="U5" i="8"/>
  <c r="U6" i="8"/>
  <c r="U7" i="8"/>
  <c r="U8" i="8"/>
  <c r="U9" i="8"/>
  <c r="U10" i="8"/>
  <c r="U4" i="8"/>
  <c r="J43" i="8"/>
  <c r="J44" i="8"/>
  <c r="J45" i="8"/>
  <c r="J46" i="8"/>
  <c r="J47" i="8"/>
  <c r="J48" i="8"/>
  <c r="J49" i="8"/>
  <c r="J50" i="8"/>
  <c r="J51" i="8"/>
  <c r="J42" i="8"/>
  <c r="J31" i="8"/>
  <c r="J33" i="8"/>
  <c r="J35" i="8"/>
  <c r="J30" i="8"/>
  <c r="J32" i="8"/>
  <c r="J29" i="8"/>
  <c r="J17" i="8"/>
  <c r="J18" i="8"/>
  <c r="J19" i="8"/>
  <c r="J20" i="8"/>
  <c r="J21" i="8"/>
  <c r="J22" i="8"/>
  <c r="J34" i="8"/>
  <c r="J16" i="8"/>
  <c r="J5" i="8"/>
  <c r="J6" i="8"/>
  <c r="J7" i="8"/>
  <c r="J8" i="8"/>
  <c r="J9" i="8"/>
  <c r="J10" i="8"/>
  <c r="J4" i="8"/>
  <c r="N43" i="8"/>
  <c r="N44" i="8"/>
  <c r="N45" i="8"/>
  <c r="N46" i="8"/>
  <c r="N47" i="8"/>
  <c r="N48" i="8"/>
  <c r="N49" i="8"/>
  <c r="N50" i="8"/>
  <c r="N51" i="8"/>
  <c r="N42" i="8"/>
  <c r="N30" i="8"/>
  <c r="N32" i="8"/>
  <c r="N34" i="8"/>
  <c r="N31" i="8"/>
  <c r="N29" i="8"/>
  <c r="N35" i="8"/>
  <c r="N17" i="8"/>
  <c r="N18" i="8"/>
  <c r="N19" i="8"/>
  <c r="N20" i="8"/>
  <c r="N21" i="8"/>
  <c r="N22" i="8"/>
  <c r="N33" i="8"/>
  <c r="N16" i="8"/>
  <c r="N5" i="8"/>
  <c r="N6" i="8"/>
  <c r="N7" i="8"/>
  <c r="N8" i="8"/>
  <c r="N9" i="8"/>
  <c r="N10" i="8"/>
  <c r="N4" i="8"/>
  <c r="R43" i="8"/>
  <c r="R44" i="8"/>
  <c r="R45" i="8"/>
  <c r="R46" i="8"/>
  <c r="R47" i="8"/>
  <c r="R48" i="8"/>
  <c r="R49" i="8"/>
  <c r="R50" i="8"/>
  <c r="R51" i="8"/>
  <c r="R42" i="8"/>
  <c r="R31" i="8"/>
  <c r="R33" i="8"/>
  <c r="R35" i="8"/>
  <c r="R30" i="8"/>
  <c r="R32" i="8"/>
  <c r="R29" i="8"/>
  <c r="R34" i="8"/>
  <c r="R17" i="8"/>
  <c r="R18" i="8"/>
  <c r="R19" i="8"/>
  <c r="R20" i="8"/>
  <c r="R21" i="8"/>
  <c r="R22" i="8"/>
  <c r="R16" i="8"/>
  <c r="R5" i="8"/>
  <c r="R6" i="8"/>
  <c r="R7" i="8"/>
  <c r="R8" i="8"/>
  <c r="R9" i="8"/>
  <c r="R10" i="8"/>
  <c r="R4" i="8"/>
  <c r="V43" i="8"/>
  <c r="V44" i="8"/>
  <c r="V45" i="8"/>
  <c r="V46" i="8"/>
  <c r="V47" i="8"/>
  <c r="V48" i="8"/>
  <c r="V49" i="8"/>
  <c r="V50" i="8"/>
  <c r="V51" i="8"/>
  <c r="V42" i="8"/>
  <c r="V30" i="8"/>
  <c r="V32" i="8"/>
  <c r="V34" i="8"/>
  <c r="V31" i="8"/>
  <c r="V29" i="8"/>
  <c r="V33" i="8"/>
  <c r="V17" i="8"/>
  <c r="V18" i="8"/>
  <c r="V19" i="8"/>
  <c r="V20" i="8"/>
  <c r="V21" i="8"/>
  <c r="V22" i="8"/>
  <c r="V16" i="8"/>
  <c r="V35" i="8"/>
  <c r="V5" i="8"/>
  <c r="V6" i="8"/>
  <c r="V7" i="8"/>
  <c r="V8" i="8"/>
  <c r="V9" i="8"/>
  <c r="V10" i="8"/>
  <c r="V4" i="8"/>
  <c r="Z43" i="8"/>
  <c r="Z44" i="8"/>
  <c r="Z45" i="8"/>
  <c r="Z46" i="8"/>
  <c r="Z47" i="8"/>
  <c r="Z48" i="8"/>
  <c r="Z49" i="8"/>
  <c r="Z50" i="8"/>
  <c r="Z51" i="8"/>
  <c r="Z42" i="8"/>
  <c r="Z31" i="8"/>
  <c r="Z33" i="8"/>
  <c r="Z35" i="8"/>
  <c r="Z30" i="8"/>
  <c r="Z29" i="8"/>
  <c r="Z32" i="8"/>
  <c r="Z17" i="8"/>
  <c r="Z18" i="8"/>
  <c r="Z19" i="8"/>
  <c r="Z20" i="8"/>
  <c r="Z21" i="8"/>
  <c r="Z22" i="8"/>
  <c r="Z34" i="8"/>
  <c r="Z16" i="8"/>
  <c r="Z5" i="8"/>
  <c r="Z6" i="8"/>
  <c r="Z7" i="8"/>
  <c r="Z8" i="8"/>
  <c r="Z9" i="8"/>
  <c r="Z10" i="8"/>
  <c r="Z4" i="8"/>
  <c r="M43" i="8"/>
  <c r="M44" i="8"/>
  <c r="M45" i="8"/>
  <c r="M46" i="8"/>
  <c r="M47" i="8"/>
  <c r="M48" i="8"/>
  <c r="M49" i="8"/>
  <c r="M50" i="8"/>
  <c r="M51" i="8"/>
  <c r="M42" i="8"/>
  <c r="M30" i="8"/>
  <c r="M31" i="8"/>
  <c r="M32" i="8"/>
  <c r="M33" i="8"/>
  <c r="M34" i="8"/>
  <c r="M35" i="8"/>
  <c r="M29" i="8"/>
  <c r="M17" i="8"/>
  <c r="M19" i="8"/>
  <c r="M21" i="8"/>
  <c r="M22" i="8"/>
  <c r="M16" i="8"/>
  <c r="M18" i="8"/>
  <c r="M20" i="8"/>
  <c r="M5" i="8"/>
  <c r="M6" i="8"/>
  <c r="M7" i="8"/>
  <c r="M8" i="8"/>
  <c r="M9" i="8"/>
  <c r="M10" i="8"/>
  <c r="M4" i="8"/>
  <c r="K43" i="8"/>
  <c r="K45" i="8"/>
  <c r="K47" i="8"/>
  <c r="K49" i="8"/>
  <c r="K51" i="8"/>
  <c r="K44" i="8"/>
  <c r="K46" i="8"/>
  <c r="K48" i="8"/>
  <c r="K50" i="8"/>
  <c r="K42" i="8"/>
  <c r="K31" i="8"/>
  <c r="K33" i="8"/>
  <c r="K35" i="8"/>
  <c r="K34" i="8"/>
  <c r="K29" i="8"/>
  <c r="K30" i="8"/>
  <c r="K17" i="8"/>
  <c r="K19" i="8"/>
  <c r="K21" i="8"/>
  <c r="K32" i="8"/>
  <c r="K18" i="8"/>
  <c r="K20" i="8"/>
  <c r="K22" i="8"/>
  <c r="K16" i="8"/>
  <c r="K5" i="8"/>
  <c r="K6" i="8"/>
  <c r="K7" i="8"/>
  <c r="K8" i="8"/>
  <c r="K9" i="8"/>
  <c r="K10" i="8"/>
  <c r="K4" i="8"/>
  <c r="Q43" i="8"/>
  <c r="Q44" i="8"/>
  <c r="Q45" i="8"/>
  <c r="Q46" i="8"/>
  <c r="Q47" i="8"/>
  <c r="Q48" i="8"/>
  <c r="Q49" i="8"/>
  <c r="Q50" i="8"/>
  <c r="Q51" i="8"/>
  <c r="Q42" i="8"/>
  <c r="Q30" i="8"/>
  <c r="Q31" i="8"/>
  <c r="Q32" i="8"/>
  <c r="Q33" i="8"/>
  <c r="Q34" i="8"/>
  <c r="Q35" i="8"/>
  <c r="Q29" i="8"/>
  <c r="Q16" i="8"/>
  <c r="Q18" i="8"/>
  <c r="Q20" i="8"/>
  <c r="Q22" i="8"/>
  <c r="Q17" i="8"/>
  <c r="Q19" i="8"/>
  <c r="Q21" i="8"/>
  <c r="Q5" i="8"/>
  <c r="Q6" i="8"/>
  <c r="Q7" i="8"/>
  <c r="Q8" i="8"/>
  <c r="Q9" i="8"/>
  <c r="Q10" i="8"/>
  <c r="Q4" i="8"/>
  <c r="O44" i="8"/>
  <c r="O46" i="8"/>
  <c r="O48" i="8"/>
  <c r="O50" i="8"/>
  <c r="O43" i="8"/>
  <c r="O45" i="8"/>
  <c r="O47" i="8"/>
  <c r="O49" i="8"/>
  <c r="O51" i="8"/>
  <c r="O42" i="8"/>
  <c r="O30" i="8"/>
  <c r="O32" i="8"/>
  <c r="O34" i="8"/>
  <c r="O33" i="8"/>
  <c r="O29" i="8"/>
  <c r="O31" i="8"/>
  <c r="O35" i="8"/>
  <c r="O18" i="8"/>
  <c r="O20" i="8"/>
  <c r="O22" i="8"/>
  <c r="O17" i="8"/>
  <c r="O19" i="8"/>
  <c r="O21" i="8"/>
  <c r="O16" i="8"/>
  <c r="O5" i="8"/>
  <c r="O6" i="8"/>
  <c r="O7" i="8"/>
  <c r="O8" i="8"/>
  <c r="O9" i="8"/>
  <c r="O10" i="8"/>
  <c r="O4" i="8"/>
  <c r="S43" i="8"/>
  <c r="S45" i="8"/>
  <c r="S47" i="8"/>
  <c r="S49" i="8"/>
  <c r="S51" i="8"/>
  <c r="S44" i="8"/>
  <c r="S46" i="8"/>
  <c r="S48" i="8"/>
  <c r="S50" i="8"/>
  <c r="S42" i="8"/>
  <c r="S31" i="8"/>
  <c r="S33" i="8"/>
  <c r="S35" i="8"/>
  <c r="S32" i="8"/>
  <c r="S29" i="8"/>
  <c r="S34" i="8"/>
  <c r="S30" i="8"/>
  <c r="S17" i="8"/>
  <c r="S19" i="8"/>
  <c r="S21" i="8"/>
  <c r="S16" i="8"/>
  <c r="S18" i="8"/>
  <c r="S20" i="8"/>
  <c r="S22" i="8"/>
  <c r="S5" i="8"/>
  <c r="S6" i="8"/>
  <c r="S7" i="8"/>
  <c r="S8" i="8"/>
  <c r="S9" i="8"/>
  <c r="S10" i="8"/>
  <c r="S4" i="8"/>
  <c r="W44" i="8"/>
  <c r="W46" i="8"/>
  <c r="W48" i="8"/>
  <c r="W50" i="8"/>
  <c r="W43" i="8"/>
  <c r="W45" i="8"/>
  <c r="W47" i="8"/>
  <c r="W49" i="8"/>
  <c r="W51" i="8"/>
  <c r="W42" i="8"/>
  <c r="W30" i="8"/>
  <c r="W32" i="8"/>
  <c r="W34" i="8"/>
  <c r="W35" i="8"/>
  <c r="W29" i="8"/>
  <c r="W31" i="8"/>
  <c r="W33" i="8"/>
  <c r="W18" i="8"/>
  <c r="W20" i="8"/>
  <c r="W22" i="8"/>
  <c r="W16" i="8"/>
  <c r="W17" i="8"/>
  <c r="W19" i="8"/>
  <c r="W21" i="8"/>
  <c r="W5" i="8"/>
  <c r="W6" i="8"/>
  <c r="W7" i="8"/>
  <c r="W8" i="8"/>
  <c r="W9" i="8"/>
  <c r="W10" i="8"/>
  <c r="W4" i="8"/>
  <c r="AA43" i="8"/>
  <c r="AA45" i="8"/>
  <c r="AA47" i="8"/>
  <c r="AA49" i="8"/>
  <c r="AA51" i="8"/>
  <c r="AA44" i="8"/>
  <c r="AA46" i="8"/>
  <c r="AA48" i="8"/>
  <c r="AA50" i="8"/>
  <c r="AA42" i="8"/>
  <c r="AA31" i="8"/>
  <c r="AA33" i="8"/>
  <c r="AA35" i="8"/>
  <c r="AA30" i="8"/>
  <c r="AA34" i="8"/>
  <c r="AA29" i="8"/>
  <c r="AA32" i="8"/>
  <c r="AA17" i="8"/>
  <c r="AA19" i="8"/>
  <c r="AA21" i="8"/>
  <c r="AA18" i="8"/>
  <c r="AA20" i="8"/>
  <c r="AA22" i="8"/>
  <c r="AA16" i="8"/>
  <c r="AA5" i="8"/>
  <c r="AA6" i="8"/>
  <c r="AA7" i="8"/>
  <c r="AA8" i="8"/>
  <c r="AA9" i="8"/>
  <c r="AA10" i="8"/>
  <c r="AA4" i="8"/>
  <c r="H44" i="8"/>
  <c r="H46" i="8"/>
  <c r="H48" i="8"/>
  <c r="H50" i="8"/>
  <c r="H45" i="8"/>
  <c r="H47" i="8"/>
  <c r="H49" i="8"/>
  <c r="H51" i="8"/>
  <c r="H42" i="8"/>
  <c r="H30" i="8"/>
  <c r="H31" i="8"/>
  <c r="H32" i="8"/>
  <c r="H33" i="8"/>
  <c r="H34" i="8"/>
  <c r="H35" i="8"/>
  <c r="H29" i="8"/>
  <c r="H17" i="8"/>
  <c r="H18" i="8"/>
  <c r="H19" i="8"/>
  <c r="H20" i="8"/>
  <c r="H21" i="8"/>
  <c r="H22" i="8"/>
  <c r="H43" i="8"/>
  <c r="H16" i="8"/>
  <c r="H5" i="8"/>
  <c r="H6" i="8"/>
  <c r="H7" i="8"/>
  <c r="H8" i="8"/>
  <c r="H9" i="8"/>
  <c r="H10" i="8"/>
  <c r="H4" i="8"/>
  <c r="L43" i="8"/>
  <c r="L45" i="8"/>
  <c r="L47" i="8"/>
  <c r="L49" i="8"/>
  <c r="L51" i="8"/>
  <c r="L48" i="8"/>
  <c r="L50" i="8"/>
  <c r="L44" i="8"/>
  <c r="L46" i="8"/>
  <c r="L42" i="8"/>
  <c r="L30" i="8"/>
  <c r="L31" i="8"/>
  <c r="L32" i="8"/>
  <c r="L33" i="8"/>
  <c r="L34" i="8"/>
  <c r="L35" i="8"/>
  <c r="L29" i="8"/>
  <c r="L17" i="8"/>
  <c r="L18" i="8"/>
  <c r="L19" i="8"/>
  <c r="L20" i="8"/>
  <c r="L21" i="8"/>
  <c r="L22" i="8"/>
  <c r="L16" i="8"/>
  <c r="L5" i="8"/>
  <c r="L6" i="8"/>
  <c r="L7" i="8"/>
  <c r="L8" i="8"/>
  <c r="L9" i="8"/>
  <c r="L10" i="8"/>
  <c r="L4" i="8"/>
  <c r="P44" i="8"/>
  <c r="P46" i="8"/>
  <c r="P48" i="8"/>
  <c r="P50" i="8"/>
  <c r="P43" i="8"/>
  <c r="P51" i="8"/>
  <c r="P45" i="8"/>
  <c r="P47" i="8"/>
  <c r="P49" i="8"/>
  <c r="P42" i="8"/>
  <c r="P30" i="8"/>
  <c r="P31" i="8"/>
  <c r="P32" i="8"/>
  <c r="P33" i="8"/>
  <c r="P34" i="8"/>
  <c r="P35" i="8"/>
  <c r="P29" i="8"/>
  <c r="P17" i="8"/>
  <c r="P18" i="8"/>
  <c r="P19" i="8"/>
  <c r="P20" i="8"/>
  <c r="P21" i="8"/>
  <c r="P22" i="8"/>
  <c r="P16" i="8"/>
  <c r="P5" i="8"/>
  <c r="P6" i="8"/>
  <c r="P7" i="8"/>
  <c r="P8" i="8"/>
  <c r="P9" i="8"/>
  <c r="P10" i="8"/>
  <c r="P4" i="8"/>
  <c r="T43" i="8"/>
  <c r="T45" i="8"/>
  <c r="T47" i="8"/>
  <c r="T49" i="8"/>
  <c r="T51" i="8"/>
  <c r="T46" i="8"/>
  <c r="T48" i="8"/>
  <c r="T50" i="8"/>
  <c r="T44" i="8"/>
  <c r="T42" i="8"/>
  <c r="T30" i="8"/>
  <c r="T31" i="8"/>
  <c r="T32" i="8"/>
  <c r="T33" i="8"/>
  <c r="T34" i="8"/>
  <c r="T35" i="8"/>
  <c r="T29" i="8"/>
  <c r="T17" i="8"/>
  <c r="T18" i="8"/>
  <c r="T19" i="8"/>
  <c r="T20" i="8"/>
  <c r="T21" i="8"/>
  <c r="T22" i="8"/>
  <c r="T16" i="8"/>
  <c r="T5" i="8"/>
  <c r="T6" i="8"/>
  <c r="T7" i="8"/>
  <c r="T8" i="8"/>
  <c r="T9" i="8"/>
  <c r="T10" i="8"/>
  <c r="T4" i="8"/>
  <c r="X44" i="8"/>
  <c r="X46" i="8"/>
  <c r="X48" i="8"/>
  <c r="X50" i="8"/>
  <c r="X49" i="8"/>
  <c r="X43" i="8"/>
  <c r="X51" i="8"/>
  <c r="X45" i="8"/>
  <c r="X47" i="8"/>
  <c r="X42" i="8"/>
  <c r="X30" i="8"/>
  <c r="X31" i="8"/>
  <c r="X32" i="8"/>
  <c r="X33" i="8"/>
  <c r="X34" i="8"/>
  <c r="X35" i="8"/>
  <c r="X29" i="8"/>
  <c r="X17" i="8"/>
  <c r="X18" i="8"/>
  <c r="X19" i="8"/>
  <c r="X20" i="8"/>
  <c r="X21" i="8"/>
  <c r="X22" i="8"/>
  <c r="X16" i="8"/>
  <c r="X5" i="8"/>
  <c r="X6" i="8"/>
  <c r="X7" i="8"/>
  <c r="X8" i="8"/>
  <c r="X9" i="8"/>
  <c r="X10" i="8"/>
  <c r="X4" i="8"/>
  <c r="Y11" i="10"/>
  <c r="K36" i="10"/>
  <c r="Z12" i="10"/>
  <c r="V12" i="10"/>
  <c r="R12" i="10"/>
  <c r="N12" i="10"/>
  <c r="J11" i="10"/>
  <c r="L23" i="10"/>
  <c r="X36" i="10"/>
  <c r="T36" i="10"/>
  <c r="N12" i="9"/>
  <c r="W23" i="10"/>
  <c r="K37" i="10"/>
  <c r="H23" i="9"/>
  <c r="W24" i="9"/>
  <c r="V36" i="9"/>
  <c r="R37" i="9"/>
  <c r="O23" i="10"/>
  <c r="P36" i="10"/>
  <c r="X23" i="10"/>
  <c r="P37" i="10"/>
  <c r="V16" i="7"/>
  <c r="T37" i="9"/>
  <c r="L24" i="9"/>
  <c r="Z17" i="7"/>
  <c r="J17" i="7"/>
  <c r="H37" i="9"/>
  <c r="N11" i="9"/>
  <c r="V17" i="7"/>
  <c r="J16" i="7"/>
  <c r="N18" i="7"/>
  <c r="N16" i="7"/>
  <c r="R17" i="7"/>
  <c r="S37" i="10"/>
  <c r="P23" i="10"/>
  <c r="L24" i="10"/>
  <c r="T23" i="10"/>
  <c r="H24" i="10"/>
  <c r="X37" i="10"/>
  <c r="L37" i="10"/>
  <c r="T37" i="10"/>
  <c r="H37" i="10"/>
  <c r="AA23" i="10"/>
  <c r="J12" i="10"/>
  <c r="V12" i="9"/>
  <c r="O24" i="10"/>
  <c r="K24" i="10"/>
  <c r="W21" i="7"/>
  <c r="K29" i="7"/>
  <c r="O32" i="7"/>
  <c r="X36" i="9"/>
  <c r="P24" i="9"/>
  <c r="X52" i="9"/>
  <c r="S23" i="9"/>
  <c r="W23" i="9"/>
  <c r="O24" i="9"/>
  <c r="K23" i="9"/>
  <c r="Y11" i="9"/>
  <c r="T53" i="10"/>
  <c r="T24" i="10"/>
  <c r="W37" i="10"/>
  <c r="W24" i="10"/>
  <c r="Y12" i="10"/>
  <c r="I12" i="10"/>
  <c r="V11" i="9"/>
  <c r="S31" i="7"/>
  <c r="L53" i="9"/>
  <c r="T24" i="9"/>
  <c r="T53" i="9"/>
  <c r="Q12" i="9"/>
  <c r="L23" i="9"/>
  <c r="X52" i="10"/>
  <c r="AA37" i="10"/>
  <c r="L36" i="10"/>
  <c r="H36" i="10"/>
  <c r="H23" i="10"/>
  <c r="K23" i="10"/>
  <c r="V11" i="10"/>
  <c r="X24" i="10"/>
  <c r="R11" i="9"/>
  <c r="Z11" i="9"/>
  <c r="R12" i="9"/>
  <c r="J12" i="9"/>
  <c r="J11" i="9"/>
  <c r="AA20" i="7"/>
  <c r="W34" i="7"/>
  <c r="O19" i="7"/>
  <c r="S22" i="7"/>
  <c r="AA29" i="7"/>
  <c r="K33" i="7"/>
  <c r="K20" i="7"/>
  <c r="W30" i="7"/>
  <c r="AA33" i="7"/>
  <c r="L37" i="9"/>
  <c r="X23" i="9"/>
  <c r="T52" i="9"/>
  <c r="AA23" i="9"/>
  <c r="I11" i="9"/>
  <c r="H53" i="10"/>
  <c r="O36" i="10"/>
  <c r="T52" i="10"/>
  <c r="Q12" i="10"/>
  <c r="P24" i="10"/>
  <c r="S24" i="10"/>
  <c r="S23" i="10"/>
  <c r="Z12" i="9"/>
  <c r="AA24" i="10"/>
  <c r="I53" i="10"/>
  <c r="I52" i="10"/>
  <c r="O37" i="10"/>
  <c r="Z53" i="10"/>
  <c r="Z52" i="10"/>
  <c r="V37" i="10"/>
  <c r="V36" i="10"/>
  <c r="J23" i="10"/>
  <c r="J24" i="10"/>
  <c r="Y24" i="10"/>
  <c r="Y23" i="10"/>
  <c r="U24" i="10"/>
  <c r="U23" i="10"/>
  <c r="M24" i="10"/>
  <c r="M23" i="10"/>
  <c r="R11" i="10"/>
  <c r="Q37" i="10"/>
  <c r="Q36" i="10"/>
  <c r="AA53" i="10"/>
  <c r="AA52" i="10"/>
  <c r="L53" i="10"/>
  <c r="L52" i="10"/>
  <c r="O12" i="10"/>
  <c r="O11" i="10"/>
  <c r="O53" i="10"/>
  <c r="O52" i="10"/>
  <c r="I37" i="10"/>
  <c r="I36" i="10"/>
  <c r="W36" i="10"/>
  <c r="V23" i="10"/>
  <c r="V24" i="10"/>
  <c r="R37" i="10"/>
  <c r="R36" i="10"/>
  <c r="N53" i="10"/>
  <c r="N52" i="10"/>
  <c r="I11" i="10"/>
  <c r="Y53" i="10"/>
  <c r="Y52" i="10"/>
  <c r="U53" i="10"/>
  <c r="U52" i="10"/>
  <c r="AA36" i="10"/>
  <c r="Q24" i="10"/>
  <c r="Q23" i="10"/>
  <c r="S36" i="10"/>
  <c r="P12" i="10"/>
  <c r="P11" i="10"/>
  <c r="X12" i="10"/>
  <c r="X11" i="10"/>
  <c r="AA12" i="10"/>
  <c r="AA11" i="10"/>
  <c r="K12" i="10"/>
  <c r="K11" i="10"/>
  <c r="S53" i="10"/>
  <c r="S52" i="10"/>
  <c r="N11" i="10"/>
  <c r="I24" i="10"/>
  <c r="I23" i="10"/>
  <c r="U12" i="10"/>
  <c r="U11" i="10"/>
  <c r="Z36" i="10"/>
  <c r="Z37" i="10"/>
  <c r="V53" i="10"/>
  <c r="V52" i="10"/>
  <c r="R23" i="10"/>
  <c r="R24" i="10"/>
  <c r="N37" i="10"/>
  <c r="N36" i="10"/>
  <c r="J53" i="10"/>
  <c r="J52" i="10"/>
  <c r="Z11" i="10"/>
  <c r="M53" i="10"/>
  <c r="M52" i="10"/>
  <c r="Q53" i="10"/>
  <c r="Q52" i="10"/>
  <c r="Q11" i="10"/>
  <c r="S12" i="10"/>
  <c r="S11" i="10"/>
  <c r="L12" i="10"/>
  <c r="L11" i="10"/>
  <c r="H12" i="10"/>
  <c r="H11" i="10"/>
  <c r="P53" i="10"/>
  <c r="P52" i="10"/>
  <c r="T12" i="10"/>
  <c r="T11" i="10"/>
  <c r="X53" i="10"/>
  <c r="W12" i="10"/>
  <c r="W11" i="10"/>
  <c r="W53" i="10"/>
  <c r="W52" i="10"/>
  <c r="K53" i="10"/>
  <c r="K52" i="10"/>
  <c r="H52" i="10"/>
  <c r="M12" i="10"/>
  <c r="M11" i="10"/>
  <c r="Z23" i="10"/>
  <c r="Z24" i="10"/>
  <c r="R53" i="10"/>
  <c r="R52" i="10"/>
  <c r="N23" i="10"/>
  <c r="N24" i="10"/>
  <c r="J36" i="10"/>
  <c r="J37" i="10"/>
  <c r="Y37" i="10"/>
  <c r="Y36" i="10"/>
  <c r="U37" i="10"/>
  <c r="U36" i="10"/>
  <c r="M37" i="10"/>
  <c r="M36" i="10"/>
  <c r="X12" i="9"/>
  <c r="X11" i="9"/>
  <c r="X53" i="9"/>
  <c r="P37" i="9"/>
  <c r="P36" i="9"/>
  <c r="T12" i="9"/>
  <c r="T11" i="9"/>
  <c r="S53" i="9"/>
  <c r="S52" i="9"/>
  <c r="AA12" i="9"/>
  <c r="AA11" i="9"/>
  <c r="K12" i="9"/>
  <c r="K11" i="9"/>
  <c r="AA53" i="9"/>
  <c r="AA52" i="9"/>
  <c r="X37" i="9"/>
  <c r="O23" i="9"/>
  <c r="U12" i="9"/>
  <c r="U11" i="9"/>
  <c r="Z53" i="9"/>
  <c r="Z52" i="9"/>
  <c r="V24" i="9"/>
  <c r="V23" i="9"/>
  <c r="N36" i="9"/>
  <c r="N37" i="9"/>
  <c r="N53" i="9"/>
  <c r="N52" i="9"/>
  <c r="J53" i="9"/>
  <c r="J52" i="9"/>
  <c r="Y24" i="9"/>
  <c r="Y23" i="9"/>
  <c r="M53" i="9"/>
  <c r="M52" i="9"/>
  <c r="L36" i="9"/>
  <c r="K24" i="9"/>
  <c r="X24" i="9"/>
  <c r="R36" i="9"/>
  <c r="Q11" i="9"/>
  <c r="S24" i="9"/>
  <c r="H24" i="9"/>
  <c r="P53" i="9"/>
  <c r="P52" i="9"/>
  <c r="S37" i="9"/>
  <c r="S36" i="9"/>
  <c r="W12" i="9"/>
  <c r="W11" i="9"/>
  <c r="AA37" i="9"/>
  <c r="AA36" i="9"/>
  <c r="W53" i="9"/>
  <c r="W52" i="9"/>
  <c r="O53" i="9"/>
  <c r="O52" i="9"/>
  <c r="K53" i="9"/>
  <c r="K52" i="9"/>
  <c r="Q37" i="9"/>
  <c r="Q36" i="9"/>
  <c r="M12" i="9"/>
  <c r="M11" i="9"/>
  <c r="Z24" i="9"/>
  <c r="Z23" i="9"/>
  <c r="Z37" i="9"/>
  <c r="Z36" i="9"/>
  <c r="R53" i="9"/>
  <c r="R52" i="9"/>
  <c r="J24" i="9"/>
  <c r="J23" i="9"/>
  <c r="Y53" i="9"/>
  <c r="Y52" i="9"/>
  <c r="U53" i="9"/>
  <c r="U52" i="9"/>
  <c r="I37" i="9"/>
  <c r="I36" i="9"/>
  <c r="L52" i="9"/>
  <c r="M37" i="9"/>
  <c r="M36" i="9"/>
  <c r="P23" i="9"/>
  <c r="Y12" i="9"/>
  <c r="V37" i="9"/>
  <c r="H52" i="9"/>
  <c r="H53" i="9"/>
  <c r="H12" i="9"/>
  <c r="H11" i="9"/>
  <c r="O11" i="9"/>
  <c r="O12" i="9"/>
  <c r="P12" i="9"/>
  <c r="P11" i="9"/>
  <c r="L12" i="9"/>
  <c r="L11" i="9"/>
  <c r="S12" i="9"/>
  <c r="S11" i="9"/>
  <c r="W37" i="9"/>
  <c r="W36" i="9"/>
  <c r="O37" i="9"/>
  <c r="O36" i="9"/>
  <c r="K37" i="9"/>
  <c r="K36" i="9"/>
  <c r="V53" i="9"/>
  <c r="V52" i="9"/>
  <c r="N24" i="9"/>
  <c r="N23" i="9"/>
  <c r="J37" i="9"/>
  <c r="J36" i="9"/>
  <c r="Y37" i="9"/>
  <c r="Y36" i="9"/>
  <c r="U24" i="9"/>
  <c r="U23" i="9"/>
  <c r="U37" i="9"/>
  <c r="U36" i="9"/>
  <c r="M23" i="9"/>
  <c r="M24" i="9"/>
  <c r="I24" i="9"/>
  <c r="I23" i="9"/>
  <c r="T23" i="9"/>
  <c r="Q24" i="9"/>
  <c r="Q23" i="9"/>
  <c r="AA24" i="9"/>
  <c r="H36" i="9"/>
  <c r="T36" i="9"/>
  <c r="R24" i="9"/>
  <c r="R23" i="9"/>
  <c r="I53" i="9"/>
  <c r="I52" i="9"/>
  <c r="Q53" i="9"/>
  <c r="Q52" i="9"/>
  <c r="I12" i="9"/>
  <c r="H48" i="7"/>
  <c r="H44" i="7"/>
  <c r="H51" i="7"/>
  <c r="H47" i="7"/>
  <c r="H43" i="7"/>
  <c r="H50" i="7"/>
  <c r="H46" i="7"/>
  <c r="H42" i="7"/>
  <c r="H35" i="7"/>
  <c r="H34" i="7"/>
  <c r="H33" i="7"/>
  <c r="H32" i="7"/>
  <c r="H31" i="7"/>
  <c r="H30" i="7"/>
  <c r="H29" i="7"/>
  <c r="H22" i="7"/>
  <c r="H21" i="7"/>
  <c r="H20" i="7"/>
  <c r="H19" i="7"/>
  <c r="T35" i="7"/>
  <c r="T49" i="7"/>
  <c r="T45" i="7"/>
  <c r="T48" i="7"/>
  <c r="T44" i="7"/>
  <c r="T51" i="7"/>
  <c r="T47" i="7"/>
  <c r="T43" i="7"/>
  <c r="T34" i="7"/>
  <c r="T33" i="7"/>
  <c r="T32" i="7"/>
  <c r="T31" i="7"/>
  <c r="T30" i="7"/>
  <c r="T29" i="7"/>
  <c r="T22" i="7"/>
  <c r="T21" i="7"/>
  <c r="T20" i="7"/>
  <c r="T19" i="7"/>
  <c r="T18" i="7"/>
  <c r="L4" i="7"/>
  <c r="X4" i="7"/>
  <c r="T5" i="7"/>
  <c r="L6" i="7"/>
  <c r="X6" i="7"/>
  <c r="P7" i="7"/>
  <c r="H8" i="7"/>
  <c r="T8" i="7"/>
  <c r="H9" i="7"/>
  <c r="T9" i="7"/>
  <c r="H10" i="7"/>
  <c r="T10" i="7"/>
  <c r="P43" i="7"/>
  <c r="I51" i="7"/>
  <c r="I50" i="7"/>
  <c r="I49" i="7"/>
  <c r="I48" i="7"/>
  <c r="I47" i="7"/>
  <c r="I46" i="7"/>
  <c r="I45" i="7"/>
  <c r="I44" i="7"/>
  <c r="I43" i="7"/>
  <c r="I42" i="7"/>
  <c r="I35" i="7"/>
  <c r="I34" i="7"/>
  <c r="I33" i="7"/>
  <c r="I32" i="7"/>
  <c r="I31" i="7"/>
  <c r="I30" i="7"/>
  <c r="I29" i="7"/>
  <c r="I22" i="7"/>
  <c r="I21" i="7"/>
  <c r="I20" i="7"/>
  <c r="I19" i="7"/>
  <c r="M51" i="7"/>
  <c r="M50" i="7"/>
  <c r="M49" i="7"/>
  <c r="M48" i="7"/>
  <c r="M47" i="7"/>
  <c r="M46" i="7"/>
  <c r="M45" i="7"/>
  <c r="M44" i="7"/>
  <c r="M43" i="7"/>
  <c r="M42" i="7"/>
  <c r="M35" i="7"/>
  <c r="M34" i="7"/>
  <c r="M33" i="7"/>
  <c r="M32" i="7"/>
  <c r="M31" i="7"/>
  <c r="M30" i="7"/>
  <c r="M29" i="7"/>
  <c r="M22" i="7"/>
  <c r="M21" i="7"/>
  <c r="M20" i="7"/>
  <c r="M19" i="7"/>
  <c r="Q35" i="7"/>
  <c r="Q51" i="7"/>
  <c r="Q50" i="7"/>
  <c r="Q49" i="7"/>
  <c r="Q48" i="7"/>
  <c r="Q47" i="7"/>
  <c r="Q46" i="7"/>
  <c r="Q45" i="7"/>
  <c r="Q44" i="7"/>
  <c r="Q43" i="7"/>
  <c r="Q42" i="7"/>
  <c r="Q34" i="7"/>
  <c r="Q33" i="7"/>
  <c r="Q32" i="7"/>
  <c r="Q31" i="7"/>
  <c r="Q30" i="7"/>
  <c r="Q29" i="7"/>
  <c r="Q22" i="7"/>
  <c r="Q21" i="7"/>
  <c r="Q20" i="7"/>
  <c r="Q19" i="7"/>
  <c r="Q18" i="7"/>
  <c r="U35" i="7"/>
  <c r="U51" i="7"/>
  <c r="U50" i="7"/>
  <c r="U49" i="7"/>
  <c r="U48" i="7"/>
  <c r="U47" i="7"/>
  <c r="U46" i="7"/>
  <c r="U45" i="7"/>
  <c r="U44" i="7"/>
  <c r="U43" i="7"/>
  <c r="U42" i="7"/>
  <c r="U34" i="7"/>
  <c r="U33" i="7"/>
  <c r="U32" i="7"/>
  <c r="U31" i="7"/>
  <c r="U30" i="7"/>
  <c r="U29" i="7"/>
  <c r="U22" i="7"/>
  <c r="U21" i="7"/>
  <c r="U20" i="7"/>
  <c r="U19" i="7"/>
  <c r="U18" i="7"/>
  <c r="Y35" i="7"/>
  <c r="Y51" i="7"/>
  <c r="Y50" i="7"/>
  <c r="Y49" i="7"/>
  <c r="Y48" i="7"/>
  <c r="Y47" i="7"/>
  <c r="Y46" i="7"/>
  <c r="Y45" i="7"/>
  <c r="Y44" i="7"/>
  <c r="Y43" i="7"/>
  <c r="Y42" i="7"/>
  <c r="Y34" i="7"/>
  <c r="Y33" i="7"/>
  <c r="Y32" i="7"/>
  <c r="Y31" i="7"/>
  <c r="Y30" i="7"/>
  <c r="Y29" i="7"/>
  <c r="Y22" i="7"/>
  <c r="Y21" i="7"/>
  <c r="Y20" i="7"/>
  <c r="Y19" i="7"/>
  <c r="Y18" i="7"/>
  <c r="I4" i="7"/>
  <c r="M4" i="7"/>
  <c r="Q4" i="7"/>
  <c r="U4" i="7"/>
  <c r="Y4" i="7"/>
  <c r="I5" i="7"/>
  <c r="M5" i="7"/>
  <c r="Q5" i="7"/>
  <c r="U5" i="7"/>
  <c r="Y5" i="7"/>
  <c r="I6" i="7"/>
  <c r="M6" i="7"/>
  <c r="Q6" i="7"/>
  <c r="U6" i="7"/>
  <c r="Y6" i="7"/>
  <c r="I7" i="7"/>
  <c r="M7" i="7"/>
  <c r="Q7" i="7"/>
  <c r="U7" i="7"/>
  <c r="Y7" i="7"/>
  <c r="I8" i="7"/>
  <c r="M8" i="7"/>
  <c r="Q8" i="7"/>
  <c r="U8" i="7"/>
  <c r="Y8" i="7"/>
  <c r="I9" i="7"/>
  <c r="M9" i="7"/>
  <c r="Q9" i="7"/>
  <c r="U9" i="7"/>
  <c r="Y9" i="7"/>
  <c r="I10" i="7"/>
  <c r="M10" i="7"/>
  <c r="Q10" i="7"/>
  <c r="U10" i="7"/>
  <c r="Y10" i="7"/>
  <c r="K16" i="7"/>
  <c r="O16" i="7"/>
  <c r="S16" i="7"/>
  <c r="W16" i="7"/>
  <c r="AA16" i="7"/>
  <c r="K17" i="7"/>
  <c r="O17" i="7"/>
  <c r="S17" i="7"/>
  <c r="W17" i="7"/>
  <c r="AA17" i="7"/>
  <c r="K18" i="7"/>
  <c r="O18" i="7"/>
  <c r="W18" i="7"/>
  <c r="S19" i="7"/>
  <c r="O20" i="7"/>
  <c r="K21" i="7"/>
  <c r="AA21" i="7"/>
  <c r="W22" i="7"/>
  <c r="O29" i="7"/>
  <c r="K30" i="7"/>
  <c r="AA30" i="7"/>
  <c r="W31" i="7"/>
  <c r="S32" i="7"/>
  <c r="O33" i="7"/>
  <c r="K34" i="7"/>
  <c r="AA34" i="7"/>
  <c r="L44" i="7"/>
  <c r="T50" i="7"/>
  <c r="P35" i="7"/>
  <c r="P50" i="7"/>
  <c r="P46" i="7"/>
  <c r="P42" i="7"/>
  <c r="P49" i="7"/>
  <c r="P45" i="7"/>
  <c r="P48" i="7"/>
  <c r="P44" i="7"/>
  <c r="P34" i="7"/>
  <c r="P33" i="7"/>
  <c r="P32" i="7"/>
  <c r="P31" i="7"/>
  <c r="P30" i="7"/>
  <c r="P29" i="7"/>
  <c r="P22" i="7"/>
  <c r="P21" i="7"/>
  <c r="P20" i="7"/>
  <c r="P19" i="7"/>
  <c r="P18" i="7"/>
  <c r="H4" i="7"/>
  <c r="P4" i="7"/>
  <c r="H5" i="7"/>
  <c r="P5" i="7"/>
  <c r="H6" i="7"/>
  <c r="T6" i="7"/>
  <c r="L7" i="7"/>
  <c r="X7" i="7"/>
  <c r="P8" i="7"/>
  <c r="L9" i="7"/>
  <c r="X9" i="7"/>
  <c r="L10" i="7"/>
  <c r="X10" i="7"/>
  <c r="T46" i="7"/>
  <c r="X49" i="7"/>
  <c r="J51" i="7"/>
  <c r="J50" i="7"/>
  <c r="J49" i="7"/>
  <c r="J48" i="7"/>
  <c r="J47" i="7"/>
  <c r="J46" i="7"/>
  <c r="J45" i="7"/>
  <c r="J44" i="7"/>
  <c r="J43" i="7"/>
  <c r="J42" i="7"/>
  <c r="J35" i="7"/>
  <c r="J34" i="7"/>
  <c r="J33" i="7"/>
  <c r="J32" i="7"/>
  <c r="J31" i="7"/>
  <c r="J30" i="7"/>
  <c r="J29" i="7"/>
  <c r="J22" i="7"/>
  <c r="J21" i="7"/>
  <c r="J20" i="7"/>
  <c r="J19" i="7"/>
  <c r="N51" i="7"/>
  <c r="N50" i="7"/>
  <c r="N49" i="7"/>
  <c r="N48" i="7"/>
  <c r="N47" i="7"/>
  <c r="N46" i="7"/>
  <c r="N45" i="7"/>
  <c r="N44" i="7"/>
  <c r="N43" i="7"/>
  <c r="N42" i="7"/>
  <c r="N35" i="7"/>
  <c r="N34" i="7"/>
  <c r="N33" i="7"/>
  <c r="N32" i="7"/>
  <c r="N31" i="7"/>
  <c r="N30" i="7"/>
  <c r="N29" i="7"/>
  <c r="N22" i="7"/>
  <c r="N21" i="7"/>
  <c r="N20" i="7"/>
  <c r="N19" i="7"/>
  <c r="R51" i="7"/>
  <c r="R50" i="7"/>
  <c r="R49" i="7"/>
  <c r="R48" i="7"/>
  <c r="R47" i="7"/>
  <c r="R46" i="7"/>
  <c r="R45" i="7"/>
  <c r="R44" i="7"/>
  <c r="R43" i="7"/>
  <c r="R42" i="7"/>
  <c r="R34" i="7"/>
  <c r="R33" i="7"/>
  <c r="R32" i="7"/>
  <c r="R31" i="7"/>
  <c r="R30" i="7"/>
  <c r="R29" i="7"/>
  <c r="R22" i="7"/>
  <c r="R21" i="7"/>
  <c r="R20" i="7"/>
  <c r="R19" i="7"/>
  <c r="V51" i="7"/>
  <c r="V50" i="7"/>
  <c r="V49" i="7"/>
  <c r="V48" i="7"/>
  <c r="V47" i="7"/>
  <c r="V46" i="7"/>
  <c r="V45" i="7"/>
  <c r="V44" i="7"/>
  <c r="V43" i="7"/>
  <c r="V42" i="7"/>
  <c r="V34" i="7"/>
  <c r="V33" i="7"/>
  <c r="V32" i="7"/>
  <c r="V31" i="7"/>
  <c r="V30" i="7"/>
  <c r="V29" i="7"/>
  <c r="V22" i="7"/>
  <c r="V21" i="7"/>
  <c r="V20" i="7"/>
  <c r="V19" i="7"/>
  <c r="V35" i="7"/>
  <c r="Z51" i="7"/>
  <c r="Z50" i="7"/>
  <c r="Z49" i="7"/>
  <c r="Z48" i="7"/>
  <c r="Z47" i="7"/>
  <c r="Z46" i="7"/>
  <c r="Z45" i="7"/>
  <c r="Z44" i="7"/>
  <c r="Z43" i="7"/>
  <c r="Z42" i="7"/>
  <c r="Z34" i="7"/>
  <c r="Z33" i="7"/>
  <c r="Z32" i="7"/>
  <c r="Z31" i="7"/>
  <c r="Z30" i="7"/>
  <c r="Z29" i="7"/>
  <c r="Z22" i="7"/>
  <c r="Z21" i="7"/>
  <c r="Z20" i="7"/>
  <c r="Z19" i="7"/>
  <c r="Z18" i="7"/>
  <c r="Z35" i="7"/>
  <c r="J4" i="7"/>
  <c r="N4" i="7"/>
  <c r="R4" i="7"/>
  <c r="V4" i="7"/>
  <c r="Z4" i="7"/>
  <c r="J5" i="7"/>
  <c r="N5" i="7"/>
  <c r="R5" i="7"/>
  <c r="V5" i="7"/>
  <c r="Z5" i="7"/>
  <c r="J6" i="7"/>
  <c r="N6" i="7"/>
  <c r="R6" i="7"/>
  <c r="V6" i="7"/>
  <c r="Z6" i="7"/>
  <c r="J7" i="7"/>
  <c r="N7" i="7"/>
  <c r="R7" i="7"/>
  <c r="V7" i="7"/>
  <c r="Z7" i="7"/>
  <c r="J8" i="7"/>
  <c r="N8" i="7"/>
  <c r="R8" i="7"/>
  <c r="V8" i="7"/>
  <c r="Z8" i="7"/>
  <c r="J9" i="7"/>
  <c r="N9" i="7"/>
  <c r="R9" i="7"/>
  <c r="V9" i="7"/>
  <c r="Z9" i="7"/>
  <c r="J10" i="7"/>
  <c r="N10" i="7"/>
  <c r="R10" i="7"/>
  <c r="V10" i="7"/>
  <c r="Z10" i="7"/>
  <c r="H16" i="7"/>
  <c r="L16" i="7"/>
  <c r="P16" i="7"/>
  <c r="T16" i="7"/>
  <c r="X16" i="7"/>
  <c r="H17" i="7"/>
  <c r="L17" i="7"/>
  <c r="P17" i="7"/>
  <c r="T17" i="7"/>
  <c r="H18" i="7"/>
  <c r="L18" i="7"/>
  <c r="R18" i="7"/>
  <c r="AA18" i="7"/>
  <c r="W19" i="7"/>
  <c r="S20" i="7"/>
  <c r="O21" i="7"/>
  <c r="K22" i="7"/>
  <c r="AA22" i="7"/>
  <c r="S29" i="7"/>
  <c r="O30" i="7"/>
  <c r="K31" i="7"/>
  <c r="H45" i="7"/>
  <c r="P51" i="7"/>
  <c r="L51" i="7"/>
  <c r="L47" i="7"/>
  <c r="L43" i="7"/>
  <c r="L50" i="7"/>
  <c r="L46" i="7"/>
  <c r="L42" i="7"/>
  <c r="L49" i="7"/>
  <c r="L45" i="7"/>
  <c r="L35" i="7"/>
  <c r="L34" i="7"/>
  <c r="L33" i="7"/>
  <c r="L32" i="7"/>
  <c r="L31" i="7"/>
  <c r="L30" i="7"/>
  <c r="L29" i="7"/>
  <c r="L22" i="7"/>
  <c r="L21" i="7"/>
  <c r="L20" i="7"/>
  <c r="L19" i="7"/>
  <c r="X35" i="7"/>
  <c r="X48" i="7"/>
  <c r="X44" i="7"/>
  <c r="X51" i="7"/>
  <c r="X47" i="7"/>
  <c r="X43" i="7"/>
  <c r="X50" i="7"/>
  <c r="X46" i="7"/>
  <c r="X42" i="7"/>
  <c r="X34" i="7"/>
  <c r="X33" i="7"/>
  <c r="X32" i="7"/>
  <c r="X31" i="7"/>
  <c r="X30" i="7"/>
  <c r="X29" i="7"/>
  <c r="X22" i="7"/>
  <c r="X21" i="7"/>
  <c r="X20" i="7"/>
  <c r="X19" i="7"/>
  <c r="X18" i="7"/>
  <c r="T4" i="7"/>
  <c r="L5" i="7"/>
  <c r="X5" i="7"/>
  <c r="P6" i="7"/>
  <c r="H7" i="7"/>
  <c r="T7" i="7"/>
  <c r="L8" i="7"/>
  <c r="X8" i="7"/>
  <c r="P9" i="7"/>
  <c r="P10" i="7"/>
  <c r="K51" i="7"/>
  <c r="K50" i="7"/>
  <c r="K49" i="7"/>
  <c r="K48" i="7"/>
  <c r="K47" i="7"/>
  <c r="K46" i="7"/>
  <c r="K45" i="7"/>
  <c r="K44" i="7"/>
  <c r="K43" i="7"/>
  <c r="K42" i="7"/>
  <c r="O51" i="7"/>
  <c r="O50" i="7"/>
  <c r="O49" i="7"/>
  <c r="O48" i="7"/>
  <c r="O47" i="7"/>
  <c r="O46" i="7"/>
  <c r="O45" i="7"/>
  <c r="O44" i="7"/>
  <c r="O43" i="7"/>
  <c r="O42" i="7"/>
  <c r="O35" i="7"/>
  <c r="S51" i="7"/>
  <c r="S50" i="7"/>
  <c r="S49" i="7"/>
  <c r="S48" i="7"/>
  <c r="S47" i="7"/>
  <c r="S46" i="7"/>
  <c r="S45" i="7"/>
  <c r="S44" i="7"/>
  <c r="S43" i="7"/>
  <c r="S42" i="7"/>
  <c r="S35" i="7"/>
  <c r="W51" i="7"/>
  <c r="W50" i="7"/>
  <c r="W49" i="7"/>
  <c r="W48" i="7"/>
  <c r="W47" i="7"/>
  <c r="W46" i="7"/>
  <c r="W45" i="7"/>
  <c r="W44" i="7"/>
  <c r="W43" i="7"/>
  <c r="W42" i="7"/>
  <c r="W35" i="7"/>
  <c r="AA51" i="7"/>
  <c r="AA50" i="7"/>
  <c r="AA49" i="7"/>
  <c r="AA48" i="7"/>
  <c r="AA47" i="7"/>
  <c r="AA46" i="7"/>
  <c r="AA45" i="7"/>
  <c r="AA44" i="7"/>
  <c r="AA43" i="7"/>
  <c r="AA42" i="7"/>
  <c r="AA35" i="7"/>
  <c r="K4" i="7"/>
  <c r="O4" i="7"/>
  <c r="S4" i="7"/>
  <c r="W4" i="7"/>
  <c r="AA4" i="7"/>
  <c r="K5" i="7"/>
  <c r="O5" i="7"/>
  <c r="S5" i="7"/>
  <c r="W5" i="7"/>
  <c r="AA5" i="7"/>
  <c r="K6" i="7"/>
  <c r="O6" i="7"/>
  <c r="S6" i="7"/>
  <c r="W6" i="7"/>
  <c r="AA6" i="7"/>
  <c r="K7" i="7"/>
  <c r="O7" i="7"/>
  <c r="S7" i="7"/>
  <c r="W7" i="7"/>
  <c r="AA7" i="7"/>
  <c r="K8" i="7"/>
  <c r="O8" i="7"/>
  <c r="S8" i="7"/>
  <c r="W8" i="7"/>
  <c r="AA8" i="7"/>
  <c r="K9" i="7"/>
  <c r="O9" i="7"/>
  <c r="S9" i="7"/>
  <c r="W9" i="7"/>
  <c r="AA9" i="7"/>
  <c r="K10" i="7"/>
  <c r="O10" i="7"/>
  <c r="S10" i="7"/>
  <c r="W10" i="7"/>
  <c r="AA10" i="7"/>
  <c r="I16" i="7"/>
  <c r="M16" i="7"/>
  <c r="Q16" i="7"/>
  <c r="U16" i="7"/>
  <c r="Y16" i="7"/>
  <c r="I17" i="7"/>
  <c r="M17" i="7"/>
  <c r="Q17" i="7"/>
  <c r="U17" i="7"/>
  <c r="Y17" i="7"/>
  <c r="I18" i="7"/>
  <c r="M18" i="7"/>
  <c r="S18" i="7"/>
  <c r="K19" i="7"/>
  <c r="AA19" i="7"/>
  <c r="W20" i="7"/>
  <c r="S21" i="7"/>
  <c r="O22" i="7"/>
  <c r="W29" i="7"/>
  <c r="S30" i="7"/>
  <c r="O31" i="7"/>
  <c r="K32" i="7"/>
  <c r="AA32" i="7"/>
  <c r="W33" i="7"/>
  <c r="S34" i="7"/>
  <c r="R35" i="7"/>
  <c r="T42" i="7"/>
  <c r="X45" i="7"/>
  <c r="H49" i="7"/>
  <c r="B34" i="4"/>
  <c r="B15" i="4"/>
  <c r="B16" i="4"/>
  <c r="B17" i="4"/>
  <c r="B18" i="4"/>
  <c r="B19" i="4"/>
  <c r="B20" i="4"/>
  <c r="B21" i="4"/>
  <c r="B22" i="4"/>
  <c r="B23" i="4"/>
  <c r="B24" i="4"/>
  <c r="B25" i="4"/>
  <c r="B26" i="4"/>
  <c r="B27" i="4"/>
  <c r="B28" i="4"/>
  <c r="B29" i="4"/>
  <c r="B30" i="4"/>
  <c r="B31" i="4"/>
  <c r="B32" i="4"/>
  <c r="B33" i="4"/>
  <c r="B14" i="4"/>
  <c r="T60" i="10" l="1"/>
  <c r="T61" i="10" s="1"/>
  <c r="P60" i="9"/>
  <c r="P61" i="9" s="1"/>
  <c r="L60" i="10"/>
  <c r="L61" i="10" s="1"/>
  <c r="S60" i="9"/>
  <c r="S61" i="9" s="1"/>
  <c r="Y60" i="10"/>
  <c r="Y61" i="10" s="1"/>
  <c r="V60" i="9"/>
  <c r="V61" i="9" s="1"/>
  <c r="J23" i="8"/>
  <c r="Q60" i="10"/>
  <c r="Q61" i="10" s="1"/>
  <c r="L60" i="9"/>
  <c r="L61" i="9" s="1"/>
  <c r="R60" i="9"/>
  <c r="R61" i="9" s="1"/>
  <c r="AA60" i="10"/>
  <c r="AA61" i="10" s="1"/>
  <c r="V60" i="10"/>
  <c r="V61" i="10" s="1"/>
  <c r="V24" i="8"/>
  <c r="N60" i="10"/>
  <c r="N61" i="10" s="1"/>
  <c r="Z60" i="10"/>
  <c r="Z61" i="10" s="1"/>
  <c r="R60" i="10"/>
  <c r="R61" i="10" s="1"/>
  <c r="P60" i="10"/>
  <c r="P61" i="10" s="1"/>
  <c r="J60" i="10"/>
  <c r="J61" i="10" s="1"/>
  <c r="M54" i="10"/>
  <c r="E7" i="4" s="1"/>
  <c r="R23" i="8"/>
  <c r="AA37" i="8"/>
  <c r="N60" i="9"/>
  <c r="N61" i="9" s="1"/>
  <c r="M38" i="9"/>
  <c r="D6" i="4" s="1"/>
  <c r="H54" i="10"/>
  <c r="Z23" i="8"/>
  <c r="N23" i="8"/>
  <c r="Q60" i="9"/>
  <c r="Q61" i="9" s="1"/>
  <c r="T60" i="9"/>
  <c r="T61" i="9" s="1"/>
  <c r="W60" i="10"/>
  <c r="W61" i="10" s="1"/>
  <c r="M38" i="10"/>
  <c r="E6" i="4" s="1"/>
  <c r="H13" i="10"/>
  <c r="H60" i="10"/>
  <c r="H61" i="10" s="1"/>
  <c r="M13" i="10"/>
  <c r="E4" i="4" s="1"/>
  <c r="S60" i="10"/>
  <c r="S61" i="10" s="1"/>
  <c r="H25" i="10"/>
  <c r="M25" i="10"/>
  <c r="E5" i="4" s="1"/>
  <c r="M60" i="10"/>
  <c r="M61" i="10" s="1"/>
  <c r="K60" i="10"/>
  <c r="K61" i="10" s="1"/>
  <c r="X60" i="10"/>
  <c r="X61" i="10" s="1"/>
  <c r="H38" i="10"/>
  <c r="U60" i="10"/>
  <c r="U61" i="10" s="1"/>
  <c r="O60" i="10"/>
  <c r="O61" i="10" s="1"/>
  <c r="I60" i="10"/>
  <c r="I61" i="10" s="1"/>
  <c r="O60" i="9"/>
  <c r="O61" i="9" s="1"/>
  <c r="M54" i="9"/>
  <c r="H54" i="9"/>
  <c r="M25" i="9"/>
  <c r="D5" i="4" s="1"/>
  <c r="H25" i="9"/>
  <c r="X60" i="9"/>
  <c r="X61" i="9" s="1"/>
  <c r="Z60" i="9"/>
  <c r="Z61" i="9" s="1"/>
  <c r="K60" i="9"/>
  <c r="K61" i="9" s="1"/>
  <c r="I60" i="9"/>
  <c r="I61" i="9" s="1"/>
  <c r="H38" i="9"/>
  <c r="H13" i="9"/>
  <c r="H60" i="9"/>
  <c r="H61" i="9" s="1"/>
  <c r="M13" i="9"/>
  <c r="D4" i="4" s="1"/>
  <c r="Y60" i="9"/>
  <c r="Y61" i="9" s="1"/>
  <c r="J60" i="9"/>
  <c r="J61" i="9" s="1"/>
  <c r="M60" i="9"/>
  <c r="M61" i="9" s="1"/>
  <c r="W60" i="9"/>
  <c r="W61" i="9" s="1"/>
  <c r="U60" i="9"/>
  <c r="U61" i="9" s="1"/>
  <c r="AA60" i="9"/>
  <c r="AA61" i="9" s="1"/>
  <c r="AA37" i="7"/>
  <c r="Z23" i="7"/>
  <c r="N24" i="7"/>
  <c r="W37" i="8"/>
  <c r="W36" i="8"/>
  <c r="X24" i="8"/>
  <c r="X23" i="8"/>
  <c r="Z24" i="8"/>
  <c r="L53" i="8"/>
  <c r="L52" i="8"/>
  <c r="P53" i="8"/>
  <c r="P52" i="8"/>
  <c r="H52" i="8"/>
  <c r="H53" i="8"/>
  <c r="R12" i="8"/>
  <c r="R11" i="8"/>
  <c r="R37" i="8"/>
  <c r="R36" i="8"/>
  <c r="J53" i="8"/>
  <c r="J52" i="8"/>
  <c r="I37" i="8"/>
  <c r="I36" i="8"/>
  <c r="N24" i="8"/>
  <c r="O24" i="8"/>
  <c r="O23" i="8"/>
  <c r="P12" i="8"/>
  <c r="P11" i="8"/>
  <c r="T37" i="8"/>
  <c r="T36" i="8"/>
  <c r="L24" i="8"/>
  <c r="L23" i="8"/>
  <c r="Q24" i="8"/>
  <c r="Q23" i="8"/>
  <c r="N12" i="8"/>
  <c r="N11" i="8"/>
  <c r="Z36" i="8"/>
  <c r="Z37" i="8"/>
  <c r="V53" i="8"/>
  <c r="V52" i="8"/>
  <c r="J36" i="8"/>
  <c r="J37" i="8"/>
  <c r="Y12" i="8"/>
  <c r="Y11" i="8"/>
  <c r="I12" i="8"/>
  <c r="I11" i="8"/>
  <c r="Y53" i="8"/>
  <c r="Y52" i="8"/>
  <c r="U37" i="8"/>
  <c r="U36" i="8"/>
  <c r="T12" i="8"/>
  <c r="T11" i="8"/>
  <c r="W12" i="8"/>
  <c r="W11" i="8"/>
  <c r="S24" i="8"/>
  <c r="S23" i="8"/>
  <c r="S37" i="8"/>
  <c r="S36" i="8"/>
  <c r="O12" i="8"/>
  <c r="O11" i="8"/>
  <c r="K24" i="8"/>
  <c r="K23" i="8"/>
  <c r="X52" i="8"/>
  <c r="X53" i="8"/>
  <c r="T53" i="8"/>
  <c r="T52" i="8"/>
  <c r="AA36" i="8"/>
  <c r="H24" i="8"/>
  <c r="H23" i="8"/>
  <c r="H37" i="8"/>
  <c r="H36" i="8"/>
  <c r="U24" i="8"/>
  <c r="U23" i="8"/>
  <c r="AA53" i="8"/>
  <c r="AA52" i="8"/>
  <c r="Q53" i="8"/>
  <c r="Q52" i="8"/>
  <c r="H11" i="8"/>
  <c r="H12" i="8"/>
  <c r="M24" i="8"/>
  <c r="M23" i="8"/>
  <c r="AA12" i="8"/>
  <c r="AA11" i="8"/>
  <c r="Z12" i="8"/>
  <c r="Z11" i="8"/>
  <c r="J12" i="8"/>
  <c r="J11" i="8"/>
  <c r="R53" i="8"/>
  <c r="R52" i="8"/>
  <c r="AA24" i="8"/>
  <c r="AA23" i="8"/>
  <c r="U12" i="8"/>
  <c r="U11" i="8"/>
  <c r="Q37" i="8"/>
  <c r="Q36" i="8"/>
  <c r="M53" i="8"/>
  <c r="M52" i="8"/>
  <c r="K37" i="8"/>
  <c r="K36" i="8"/>
  <c r="W24" i="8"/>
  <c r="W23" i="8"/>
  <c r="S53" i="8"/>
  <c r="S52" i="8"/>
  <c r="R24" i="8"/>
  <c r="J24" i="8"/>
  <c r="L12" i="8"/>
  <c r="L11" i="8"/>
  <c r="X11" i="8"/>
  <c r="X12" i="8"/>
  <c r="T24" i="8"/>
  <c r="T23" i="8"/>
  <c r="V23" i="8"/>
  <c r="P37" i="8"/>
  <c r="P36" i="8"/>
  <c r="N37" i="8"/>
  <c r="N36" i="8"/>
  <c r="M12" i="8"/>
  <c r="M11" i="8"/>
  <c r="Y24" i="8"/>
  <c r="Y23" i="8"/>
  <c r="I24" i="8"/>
  <c r="I23" i="8"/>
  <c r="V12" i="8"/>
  <c r="V11" i="8"/>
  <c r="Z53" i="8"/>
  <c r="Z52" i="8"/>
  <c r="V37" i="8"/>
  <c r="V36" i="8"/>
  <c r="N53" i="8"/>
  <c r="N52" i="8"/>
  <c r="Q12" i="8"/>
  <c r="Q11" i="8"/>
  <c r="Y37" i="8"/>
  <c r="Y36" i="8"/>
  <c r="U53" i="8"/>
  <c r="U52" i="8"/>
  <c r="M37" i="8"/>
  <c r="M36" i="8"/>
  <c r="I53" i="8"/>
  <c r="I52" i="8"/>
  <c r="W53" i="8"/>
  <c r="W52" i="8"/>
  <c r="S12" i="8"/>
  <c r="S11" i="8"/>
  <c r="O37" i="8"/>
  <c r="O36" i="8"/>
  <c r="O53" i="8"/>
  <c r="O52" i="8"/>
  <c r="K12" i="8"/>
  <c r="K11" i="8"/>
  <c r="K53" i="8"/>
  <c r="K52" i="8"/>
  <c r="X37" i="8"/>
  <c r="X36" i="8"/>
  <c r="L37" i="8"/>
  <c r="L36" i="8"/>
  <c r="P24" i="8"/>
  <c r="P23" i="8"/>
  <c r="R24" i="7"/>
  <c r="N23" i="7"/>
  <c r="V23" i="7"/>
  <c r="K37" i="7"/>
  <c r="AA36" i="7"/>
  <c r="J24" i="7"/>
  <c r="K12" i="7"/>
  <c r="K11" i="7"/>
  <c r="L37" i="7"/>
  <c r="L36" i="7"/>
  <c r="P24" i="7"/>
  <c r="P23" i="7"/>
  <c r="N53" i="7"/>
  <c r="N52" i="7"/>
  <c r="H11" i="7"/>
  <c r="H12" i="7"/>
  <c r="P53" i="7"/>
  <c r="P52" i="7"/>
  <c r="AA24" i="7"/>
  <c r="AA23" i="7"/>
  <c r="K24" i="7"/>
  <c r="K23" i="7"/>
  <c r="U12" i="7"/>
  <c r="U11" i="7"/>
  <c r="L12" i="7"/>
  <c r="L11" i="7"/>
  <c r="H37" i="7"/>
  <c r="H36" i="7"/>
  <c r="M24" i="7"/>
  <c r="M23" i="7"/>
  <c r="Z36" i="7"/>
  <c r="Z37" i="7"/>
  <c r="Y24" i="7"/>
  <c r="Y23" i="7"/>
  <c r="I24" i="7"/>
  <c r="I23" i="7"/>
  <c r="W12" i="7"/>
  <c r="W11" i="7"/>
  <c r="W53" i="7"/>
  <c r="W52" i="7"/>
  <c r="K53" i="7"/>
  <c r="K52" i="7"/>
  <c r="R23" i="7"/>
  <c r="X37" i="7"/>
  <c r="X36" i="7"/>
  <c r="L53" i="7"/>
  <c r="L52" i="7"/>
  <c r="L24" i="7"/>
  <c r="L23" i="7"/>
  <c r="Z12" i="7"/>
  <c r="Z11" i="7"/>
  <c r="J12" i="7"/>
  <c r="J11" i="7"/>
  <c r="V37" i="7"/>
  <c r="V36" i="7"/>
  <c r="R37" i="7"/>
  <c r="R36" i="7"/>
  <c r="N37" i="7"/>
  <c r="N36" i="7"/>
  <c r="J53" i="7"/>
  <c r="J52" i="7"/>
  <c r="V24" i="7"/>
  <c r="O37" i="7"/>
  <c r="O36" i="7"/>
  <c r="W24" i="7"/>
  <c r="W23" i="7"/>
  <c r="Q12" i="7"/>
  <c r="Q11" i="7"/>
  <c r="Y37" i="7"/>
  <c r="Y36" i="7"/>
  <c r="U53" i="7"/>
  <c r="U52" i="7"/>
  <c r="Q37" i="7"/>
  <c r="Q36" i="7"/>
  <c r="M53" i="7"/>
  <c r="M52" i="7"/>
  <c r="K36" i="7"/>
  <c r="AA12" i="7"/>
  <c r="AA11" i="7"/>
  <c r="S53" i="7"/>
  <c r="S52" i="7"/>
  <c r="N12" i="7"/>
  <c r="N11" i="7"/>
  <c r="T53" i="7"/>
  <c r="T52" i="7"/>
  <c r="W37" i="7"/>
  <c r="W36" i="7"/>
  <c r="U24" i="7"/>
  <c r="U23" i="7"/>
  <c r="S12" i="7"/>
  <c r="S11" i="7"/>
  <c r="AA53" i="7"/>
  <c r="AA52" i="7"/>
  <c r="X24" i="7"/>
  <c r="X23" i="7"/>
  <c r="H24" i="7"/>
  <c r="H23" i="7"/>
  <c r="V12" i="7"/>
  <c r="V11" i="7"/>
  <c r="Z53" i="7"/>
  <c r="Z52" i="7"/>
  <c r="J36" i="7"/>
  <c r="J37" i="7"/>
  <c r="P37" i="7"/>
  <c r="P36" i="7"/>
  <c r="Z24" i="7"/>
  <c r="S24" i="7"/>
  <c r="S23" i="7"/>
  <c r="M12" i="7"/>
  <c r="M11" i="7"/>
  <c r="M37" i="7"/>
  <c r="M36" i="7"/>
  <c r="I53" i="7"/>
  <c r="I52" i="7"/>
  <c r="T37" i="7"/>
  <c r="T36" i="7"/>
  <c r="Q24" i="7"/>
  <c r="Q23" i="7"/>
  <c r="O12" i="7"/>
  <c r="O11" i="7"/>
  <c r="O53" i="7"/>
  <c r="O52" i="7"/>
  <c r="T11" i="7"/>
  <c r="T12" i="7"/>
  <c r="X52" i="7"/>
  <c r="X53" i="7"/>
  <c r="S37" i="7"/>
  <c r="S36" i="7"/>
  <c r="T24" i="7"/>
  <c r="T23" i="7"/>
  <c r="R12" i="7"/>
  <c r="R11" i="7"/>
  <c r="V53" i="7"/>
  <c r="V52" i="7"/>
  <c r="R53" i="7"/>
  <c r="R52" i="7"/>
  <c r="J23" i="7"/>
  <c r="P12" i="7"/>
  <c r="P11" i="7"/>
  <c r="O24" i="7"/>
  <c r="O23" i="7"/>
  <c r="Y12" i="7"/>
  <c r="Y11" i="7"/>
  <c r="I12" i="7"/>
  <c r="I11" i="7"/>
  <c r="Y53" i="7"/>
  <c r="Y52" i="7"/>
  <c r="U37" i="7"/>
  <c r="U36" i="7"/>
  <c r="Q53" i="7"/>
  <c r="Q52" i="7"/>
  <c r="I37" i="7"/>
  <c r="I36" i="7"/>
  <c r="X12" i="7"/>
  <c r="X11" i="7"/>
  <c r="H52" i="7"/>
  <c r="H53" i="7"/>
  <c r="B12" i="5" l="1"/>
  <c r="P23" i="2"/>
  <c r="Q23" i="2" s="1"/>
  <c r="D7" i="4"/>
  <c r="E8" i="4"/>
  <c r="E9" i="4" s="1"/>
  <c r="S60" i="8"/>
  <c r="S61" i="8" s="1"/>
  <c r="U60" i="8"/>
  <c r="U61" i="8" s="1"/>
  <c r="Z60" i="8"/>
  <c r="Z61" i="8" s="1"/>
  <c r="I56" i="10"/>
  <c r="I57" i="10" s="1"/>
  <c r="E10" i="4" s="1"/>
  <c r="I56" i="9"/>
  <c r="I57" i="9" s="1"/>
  <c r="D10" i="4" s="1"/>
  <c r="N60" i="7"/>
  <c r="N61" i="7" s="1"/>
  <c r="T60" i="7"/>
  <c r="T61" i="7" s="1"/>
  <c r="H25" i="8"/>
  <c r="M25" i="8"/>
  <c r="R60" i="8"/>
  <c r="R61" i="8" s="1"/>
  <c r="Q60" i="8"/>
  <c r="Q61" i="8" s="1"/>
  <c r="V60" i="8"/>
  <c r="V61" i="8" s="1"/>
  <c r="H60" i="8"/>
  <c r="H61" i="8" s="1"/>
  <c r="M13" i="8"/>
  <c r="H13" i="8"/>
  <c r="O60" i="8"/>
  <c r="O61" i="8" s="1"/>
  <c r="T60" i="8"/>
  <c r="T61" i="8" s="1"/>
  <c r="Y60" i="8"/>
  <c r="Y61" i="8" s="1"/>
  <c r="N60" i="8"/>
  <c r="N61" i="8" s="1"/>
  <c r="P60" i="8"/>
  <c r="P61" i="8" s="1"/>
  <c r="M54" i="8"/>
  <c r="H54" i="8"/>
  <c r="L60" i="8"/>
  <c r="L61" i="8" s="1"/>
  <c r="J60" i="8"/>
  <c r="J61" i="8" s="1"/>
  <c r="AA60" i="8"/>
  <c r="AA61" i="8" s="1"/>
  <c r="M38" i="8"/>
  <c r="H38" i="8"/>
  <c r="K60" i="8"/>
  <c r="K61" i="8" s="1"/>
  <c r="M60" i="8"/>
  <c r="M61" i="8" s="1"/>
  <c r="X60" i="8"/>
  <c r="X61" i="8" s="1"/>
  <c r="W60" i="8"/>
  <c r="W61" i="8" s="1"/>
  <c r="I60" i="8"/>
  <c r="I61" i="8" s="1"/>
  <c r="I60" i="7"/>
  <c r="I61" i="7" s="1"/>
  <c r="R60" i="7"/>
  <c r="R61" i="7" s="1"/>
  <c r="Q60" i="7"/>
  <c r="Q61" i="7" s="1"/>
  <c r="K60" i="7"/>
  <c r="K61" i="7" s="1"/>
  <c r="X60" i="7"/>
  <c r="X61" i="7" s="1"/>
  <c r="Y60" i="7"/>
  <c r="Y61" i="7" s="1"/>
  <c r="P60" i="7"/>
  <c r="P61" i="7" s="1"/>
  <c r="V60" i="7"/>
  <c r="V61" i="7" s="1"/>
  <c r="S60" i="7"/>
  <c r="S61" i="7" s="1"/>
  <c r="AA60" i="7"/>
  <c r="AA61" i="7" s="1"/>
  <c r="Z60" i="7"/>
  <c r="Z61" i="7" s="1"/>
  <c r="O60" i="7"/>
  <c r="O61" i="7" s="1"/>
  <c r="M54" i="7"/>
  <c r="H54" i="7"/>
  <c r="M60" i="7"/>
  <c r="M61" i="7" s="1"/>
  <c r="W60" i="7"/>
  <c r="W61" i="7" s="1"/>
  <c r="L60" i="7"/>
  <c r="L61" i="7" s="1"/>
  <c r="H25" i="7"/>
  <c r="M25" i="7"/>
  <c r="J60" i="7"/>
  <c r="J61" i="7" s="1"/>
  <c r="H60" i="7"/>
  <c r="H61" i="7" s="1"/>
  <c r="H13" i="7"/>
  <c r="M13" i="7"/>
  <c r="M38" i="7"/>
  <c r="H38" i="7"/>
  <c r="U60" i="7"/>
  <c r="U61" i="7" s="1"/>
  <c r="D8" i="4" l="1"/>
  <c r="D9" i="4" s="1"/>
  <c r="C6" i="4"/>
  <c r="C4" i="4"/>
  <c r="C7" i="4"/>
  <c r="C5" i="4"/>
  <c r="I56" i="8"/>
  <c r="I57" i="8" s="1"/>
  <c r="C10" i="4" s="1"/>
  <c r="I56" i="7"/>
  <c r="I57" i="7" s="1"/>
  <c r="C8" i="4" l="1"/>
  <c r="C9" i="4" s="1"/>
  <c r="F8" i="4"/>
  <c r="F9" i="4" s="1"/>
  <c r="P41" i="2"/>
  <c r="P33" i="2"/>
  <c r="P29" i="2"/>
  <c r="Q29" i="2" s="1"/>
  <c r="P26" i="2"/>
  <c r="Q26" i="2" s="1"/>
  <c r="P31" i="2"/>
  <c r="P39" i="2"/>
  <c r="P30" i="2"/>
  <c r="Q30" i="2" s="1"/>
  <c r="P34" i="2"/>
  <c r="P38" i="2"/>
  <c r="P28" i="2"/>
  <c r="P27" i="2"/>
  <c r="P32" i="2"/>
  <c r="Q32" i="2" s="1"/>
  <c r="P40" i="2"/>
  <c r="P42" i="2"/>
  <c r="P35" i="2"/>
  <c r="P36" i="2"/>
  <c r="P37" i="2"/>
  <c r="P25" i="2"/>
  <c r="P24" i="2" l="1"/>
  <c r="E2" i="2"/>
  <c r="B9" i="5"/>
  <c r="B8" i="5"/>
  <c r="B11" i="5"/>
  <c r="B10" i="5"/>
  <c r="E9" i="2" l="1"/>
  <c r="E3" i="2"/>
  <c r="E10" i="2"/>
  <c r="E4" i="2"/>
  <c r="E11" i="2" l="1"/>
  <c r="B4" i="2"/>
  <c r="E5" i="2"/>
</calcChain>
</file>

<file path=xl/comments1.xml><?xml version="1.0" encoding="utf-8"?>
<comments xmlns="http://schemas.openxmlformats.org/spreadsheetml/2006/main">
  <authors>
    <author>Fulltime Caravanning</author>
  </authors>
  <commentList>
    <comment ref="B7" authorId="0" shapeId="0">
      <text>
        <r>
          <rPr>
            <b/>
            <sz val="9"/>
            <color indexed="81"/>
            <rFont val="Tahoma"/>
            <family val="2"/>
          </rPr>
          <t>Fulltime Caravanning:</t>
        </r>
        <r>
          <rPr>
            <sz val="9"/>
            <color indexed="81"/>
            <rFont val="Tahoma"/>
            <family val="2"/>
          </rPr>
          <t xml:space="preserve">
Must be in the format 
1/01/ then the year
EG: 1/01/2017
1/01/2020</t>
        </r>
      </text>
    </comment>
    <comment ref="A12" authorId="0" shapeId="0">
      <text>
        <r>
          <rPr>
            <b/>
            <sz val="9"/>
            <color indexed="81"/>
            <rFont val="Tahoma"/>
            <family val="2"/>
          </rPr>
          <t>Fulltime Caravanning:</t>
        </r>
        <r>
          <rPr>
            <sz val="9"/>
            <color indexed="81"/>
            <rFont val="Tahoma"/>
            <family val="2"/>
          </rPr>
          <t xml:space="preserve">
This is the figure we use for the spreedsheet to remind us that " OI your getting low on funds now you really should start looking for work or else in one months time, based on your current expenditure your going to be broke " :)
We guesstimate $6000 would cover our bills like yearly insurances etc and also $4000 of that for miscellaneous breakdowns or something. On top of that the spreadsheet auto calculates (on the cost tracking page) what you average per month in out going costs.
So.....
The average monthly costs ( pre calculated ) + $6000 would be our overall safety net and means i have a month to find income or we'll be cutting into the $6000 if we havent already needed it.... or we'll be eating road kill and pushing the van around heheh.
Therefore suggest for this box you enter what ever your $6000 figure will be. The result in the rest of the spreedsheet will then be that number plus one months average living costs. Although this won't show accurately until you have been on the road a month :)</t>
        </r>
      </text>
    </comment>
  </commentList>
</comments>
</file>

<file path=xl/comments2.xml><?xml version="1.0" encoding="utf-8"?>
<comments xmlns="http://schemas.openxmlformats.org/spreadsheetml/2006/main">
  <authors>
    <author>Fulltime Caravanning</author>
  </authors>
  <commentList>
    <comment ref="A4" authorId="0" shapeId="0">
      <text>
        <r>
          <rPr>
            <b/>
            <sz val="9"/>
            <color indexed="81"/>
            <rFont val="Tahoma"/>
            <family val="2"/>
          </rPr>
          <t>Fulltime Caravanning:</t>
        </r>
        <r>
          <rPr>
            <sz val="9"/>
            <color indexed="81"/>
            <rFont val="Tahoma"/>
            <family val="2"/>
          </rPr>
          <t xml:space="preserve">
This figure is a result of :
Current weekly expences (leaving 1x months average money remaining
+ the figure you entered in the instructions page under the heading "Safety net" for insurances , breakdowns etc.
The combination of the above two figures results in how long you can chill out for.</t>
        </r>
      </text>
    </comment>
    <comment ref="P22" authorId="0" shapeId="0">
      <text>
        <r>
          <rPr>
            <b/>
            <sz val="9"/>
            <color indexed="81"/>
            <rFont val="Tahoma"/>
            <family val="2"/>
          </rPr>
          <t>Fulltime Caravanning:</t>
        </r>
        <r>
          <rPr>
            <sz val="9"/>
            <color indexed="81"/>
            <rFont val="Tahoma"/>
            <family val="2"/>
          </rPr>
          <t xml:space="preserve">
Please Note: this figure in months is rounded down whichmakes the below prices out slightly. To be used as a guide not a golden figure</t>
        </r>
      </text>
    </comment>
  </commentList>
</comments>
</file>

<file path=xl/comments3.xml><?xml version="1.0" encoding="utf-8"?>
<comments xmlns="http://schemas.openxmlformats.org/spreadsheetml/2006/main">
  <authors>
    <author>Fulltime Caravanning</author>
  </authors>
  <commentList>
    <comment ref="A3" authorId="0" shapeId="0">
      <text>
        <r>
          <rPr>
            <b/>
            <sz val="9"/>
            <color indexed="81"/>
            <rFont val="Tahoma"/>
            <family val="2"/>
          </rPr>
          <t>Fulltime Caravanning:</t>
        </r>
        <r>
          <rPr>
            <sz val="9"/>
            <color indexed="81"/>
            <rFont val="Tahoma"/>
            <family val="2"/>
          </rPr>
          <t xml:space="preserve">
This row must be just the number of the day ONLY.
1 for the 1st
2 for the 2nd
18 for the 18th
etc.
Check the example tab for Ummm a example :)</t>
        </r>
      </text>
    </comment>
  </commentList>
</comments>
</file>

<file path=xl/comments4.xml><?xml version="1.0" encoding="utf-8"?>
<comments xmlns="http://schemas.openxmlformats.org/spreadsheetml/2006/main">
  <authors>
    <author>Fulltime Caravanning</author>
  </authors>
  <commentList>
    <comment ref="A3" authorId="0" shapeId="0">
      <text>
        <r>
          <rPr>
            <b/>
            <sz val="9"/>
            <color indexed="81"/>
            <rFont val="Tahoma"/>
            <family val="2"/>
          </rPr>
          <t>Fulltime Caravanning:</t>
        </r>
        <r>
          <rPr>
            <sz val="9"/>
            <color indexed="81"/>
            <rFont val="Tahoma"/>
            <family val="2"/>
          </rPr>
          <t xml:space="preserve">
This row must be just the number of the day ONLY.
1 for the 1st
2 for the 2nd
18 for the 18th
etc.
Check the example tab for Ummm a example :)</t>
        </r>
      </text>
    </comment>
  </commentList>
</comments>
</file>

<file path=xl/comments5.xml><?xml version="1.0" encoding="utf-8"?>
<comments xmlns="http://schemas.openxmlformats.org/spreadsheetml/2006/main">
  <authors>
    <author>Fulltime Caravanning</author>
  </authors>
  <commentList>
    <comment ref="A3" authorId="0" shapeId="0">
      <text>
        <r>
          <rPr>
            <b/>
            <sz val="9"/>
            <color indexed="81"/>
            <rFont val="Tahoma"/>
            <family val="2"/>
          </rPr>
          <t xml:space="preserve">Fulltime Caravanning 
</t>
        </r>
        <r>
          <rPr>
            <sz val="9"/>
            <color indexed="81"/>
            <rFont val="Tahoma"/>
            <family val="2"/>
          </rPr>
          <t>This row must be just the number of the day ONLY.
1 for the 1st
2 for the 2nd
18 for the 18th
etc.
Check the example tab for Ummm a example :)</t>
        </r>
      </text>
    </comment>
  </commentList>
</comments>
</file>

<file path=xl/comments6.xml><?xml version="1.0" encoding="utf-8"?>
<comments xmlns="http://schemas.openxmlformats.org/spreadsheetml/2006/main">
  <authors>
    <author>Fulltime Caravanning</author>
  </authors>
  <commentList>
    <comment ref="A3" authorId="0" shapeId="0">
      <text>
        <r>
          <rPr>
            <b/>
            <sz val="9"/>
            <color indexed="81"/>
            <rFont val="Tahoma"/>
            <family val="2"/>
          </rPr>
          <t>Fulltime Caravanning:</t>
        </r>
        <r>
          <rPr>
            <sz val="9"/>
            <color indexed="81"/>
            <rFont val="Tahoma"/>
            <family val="2"/>
          </rPr>
          <t xml:space="preserve">
This row must be just the number of the day ONLY.
1 for the 1st
2 for the 2nd
18 for the 18th
etc.
Check the example tab for Ummm a example :)</t>
        </r>
      </text>
    </comment>
  </commentList>
</comments>
</file>

<file path=xl/comments7.xml><?xml version="1.0" encoding="utf-8"?>
<comments xmlns="http://schemas.openxmlformats.org/spreadsheetml/2006/main">
  <authors>
    <author>Fulltime Caravanning</author>
  </authors>
  <commentList>
    <comment ref="A3" authorId="0" shapeId="0">
      <text>
        <r>
          <rPr>
            <b/>
            <sz val="9"/>
            <color indexed="81"/>
            <rFont val="Tahoma"/>
            <family val="2"/>
          </rPr>
          <t>Fulltime Caravanning:</t>
        </r>
        <r>
          <rPr>
            <sz val="9"/>
            <color indexed="81"/>
            <rFont val="Tahoma"/>
            <family val="2"/>
          </rPr>
          <t xml:space="preserve">
This row must be just the number of the day ONLY.
1 for the 1st
2 for the 2nd
18 for the 18th
etc.
Check the example tab for Ummm a example :)</t>
        </r>
      </text>
    </comment>
  </commentList>
</comments>
</file>

<file path=xl/comments8.xml><?xml version="1.0" encoding="utf-8"?>
<comments xmlns="http://schemas.openxmlformats.org/spreadsheetml/2006/main">
  <authors>
    <author>Fulltime Caravanning</author>
  </authors>
  <commentList>
    <comment ref="A3" authorId="0" shapeId="0">
      <text>
        <r>
          <rPr>
            <b/>
            <sz val="9"/>
            <color indexed="81"/>
            <rFont val="Tahoma"/>
            <family val="2"/>
          </rPr>
          <t>Fulltime Caravanning:</t>
        </r>
        <r>
          <rPr>
            <sz val="9"/>
            <color indexed="81"/>
            <rFont val="Tahoma"/>
            <family val="2"/>
          </rPr>
          <t xml:space="preserve">
This row must be just the number of the day ONLY.
1 for the 1st
2 for the 2nd
18 for the 18th
etc.
Check the example tab for Ummm a example :)</t>
        </r>
      </text>
    </comment>
  </commentList>
</comments>
</file>

<file path=xl/sharedStrings.xml><?xml version="1.0" encoding="utf-8"?>
<sst xmlns="http://schemas.openxmlformats.org/spreadsheetml/2006/main" count="852" uniqueCount="229">
  <si>
    <t>Expence</t>
  </si>
  <si>
    <t>Date</t>
  </si>
  <si>
    <t>Cost group</t>
  </si>
  <si>
    <t>Price</t>
  </si>
  <si>
    <t>DATA</t>
  </si>
  <si>
    <t>Fuel</t>
  </si>
  <si>
    <t>Donation</t>
  </si>
  <si>
    <t xml:space="preserve">Water </t>
  </si>
  <si>
    <t>Insurances</t>
  </si>
  <si>
    <t>Registrations</t>
  </si>
  <si>
    <t>Mechanical repairs</t>
  </si>
  <si>
    <t>Electrical Repairs</t>
  </si>
  <si>
    <t xml:space="preserve">Plumbing Repairs </t>
  </si>
  <si>
    <t>General  Goods</t>
  </si>
  <si>
    <t>Groceries</t>
  </si>
  <si>
    <t>Purchased by</t>
  </si>
  <si>
    <t xml:space="preserve">Larry </t>
  </si>
  <si>
    <t>Feb</t>
  </si>
  <si>
    <t>Mar</t>
  </si>
  <si>
    <t>Apr</t>
  </si>
  <si>
    <t>May</t>
  </si>
  <si>
    <t>Jun</t>
  </si>
  <si>
    <t>Jul</t>
  </si>
  <si>
    <t>Aug</t>
  </si>
  <si>
    <t>Sep</t>
  </si>
  <si>
    <t>Oct</t>
  </si>
  <si>
    <t>Nov</t>
  </si>
  <si>
    <t>Dec</t>
  </si>
  <si>
    <t xml:space="preserve">lunch </t>
  </si>
  <si>
    <t>week 1</t>
  </si>
  <si>
    <t>Week 2</t>
  </si>
  <si>
    <t>Week 3</t>
  </si>
  <si>
    <t>Week 4</t>
  </si>
  <si>
    <t>Average per day</t>
  </si>
  <si>
    <t>Total for the week</t>
  </si>
  <si>
    <t>Budgeted for a week</t>
  </si>
  <si>
    <t xml:space="preserve">Actual Budget left this week </t>
  </si>
  <si>
    <t>diesel</t>
  </si>
  <si>
    <t>Entertainment</t>
  </si>
  <si>
    <t>Misc expence</t>
  </si>
  <si>
    <t>Holiday park fees</t>
  </si>
  <si>
    <t>Gas for bottles</t>
  </si>
  <si>
    <t>Alcohol</t>
  </si>
  <si>
    <t>Spent during the week</t>
  </si>
  <si>
    <t xml:space="preserve">Total left in budget for the month </t>
  </si>
  <si>
    <t xml:space="preserve">Total Spent for the month </t>
  </si>
  <si>
    <t xml:space="preserve">Individual totals for the month </t>
  </si>
  <si>
    <t>Current average for 4 weeks</t>
  </si>
  <si>
    <t xml:space="preserve">STATS </t>
  </si>
  <si>
    <t>Eating out</t>
  </si>
  <si>
    <t>Monthly total</t>
  </si>
  <si>
    <t xml:space="preserve">oil super cheap </t>
  </si>
  <si>
    <t>medication for sue</t>
  </si>
  <si>
    <t xml:space="preserve">groceries </t>
  </si>
  <si>
    <t xml:space="preserve">guitar + accessories </t>
  </si>
  <si>
    <t xml:space="preserve">Internet </t>
  </si>
  <si>
    <t xml:space="preserve">fuel </t>
  </si>
  <si>
    <t xml:space="preserve">Nebo pub parking </t>
  </si>
  <si>
    <t xml:space="preserve">weigh bridge </t>
  </si>
  <si>
    <t>maximum =</t>
  </si>
  <si>
    <t>hooks for sunshade</t>
  </si>
  <si>
    <t xml:space="preserve">accomodation at duringa </t>
  </si>
  <si>
    <t>fuel quantity</t>
  </si>
  <si>
    <t>icecreams</t>
  </si>
  <si>
    <t>dinner at duringa pub +4 beers</t>
  </si>
  <si>
    <t>wandoan camp fees</t>
  </si>
  <si>
    <t>Distance travelled</t>
  </si>
  <si>
    <t>Trip meter end figure</t>
  </si>
  <si>
    <t xml:space="preserve">to </t>
  </si>
  <si>
    <t xml:space="preserve">fuel in miles </t>
  </si>
  <si>
    <t>Fuel in Goondiwindi</t>
  </si>
  <si>
    <t>camp fees at goondiwindi</t>
  </si>
  <si>
    <t xml:space="preserve">two ice creams in goondiwindi </t>
  </si>
  <si>
    <t>groceries in texas</t>
  </si>
  <si>
    <t>fuel in texas</t>
  </si>
  <si>
    <t>texas camp site</t>
  </si>
  <si>
    <t>guyra fuel</t>
  </si>
  <si>
    <t>stay at danger falls 1 night</t>
  </si>
  <si>
    <t>2 dollar shop</t>
  </si>
  <si>
    <t>ice coffee</t>
  </si>
  <si>
    <t>Totals</t>
  </si>
  <si>
    <t>Average</t>
  </si>
  <si>
    <t>Groceries in kempsey</t>
  </si>
  <si>
    <t xml:space="preserve">Start date </t>
  </si>
  <si>
    <t>Information</t>
  </si>
  <si>
    <t>Expences</t>
  </si>
  <si>
    <t>Money spent</t>
  </si>
  <si>
    <t>Money remaining</t>
  </si>
  <si>
    <t>Monthly average</t>
  </si>
  <si>
    <t>Estimated months left before requiring income</t>
  </si>
  <si>
    <t>kfc</t>
  </si>
  <si>
    <t>groceries</t>
  </si>
  <si>
    <t>Alcohol (bourbon *2)</t>
  </si>
  <si>
    <t>Alcohol (Wine)</t>
  </si>
  <si>
    <t>hair dye</t>
  </si>
  <si>
    <t>2 x shorts for larry</t>
  </si>
  <si>
    <t>singlets for larry</t>
  </si>
  <si>
    <t xml:space="preserve">hogs breath </t>
  </si>
  <si>
    <t>gps and dash cam</t>
  </si>
  <si>
    <t>bread</t>
  </si>
  <si>
    <t>ice cube tray</t>
  </si>
  <si>
    <t>rope and js numbers</t>
  </si>
  <si>
    <t>lunch in cofs</t>
  </si>
  <si>
    <t>foil tray and paper plates</t>
  </si>
  <si>
    <t>batteries</t>
  </si>
  <si>
    <t>pie and coffee</t>
  </si>
  <si>
    <t>The date you start your journey</t>
  </si>
  <si>
    <t>The total budget you have allocated</t>
  </si>
  <si>
    <t>Expence description</t>
  </si>
  <si>
    <t>How much you've budgeted per week</t>
  </si>
  <si>
    <t>Months on the road to date</t>
  </si>
  <si>
    <t xml:space="preserve">Sue stay with her Mum  </t>
  </si>
  <si>
    <t xml:space="preserve">Parking for Hayman handover </t>
  </si>
  <si>
    <t xml:space="preserve">Vehicle Odometer start reading </t>
  </si>
  <si>
    <t xml:space="preserve">Start date of the Journey was </t>
  </si>
  <si>
    <t>Vehicle mileage reading started at</t>
  </si>
  <si>
    <t xml:space="preserve">Current mileage reading is </t>
  </si>
  <si>
    <t>km</t>
  </si>
  <si>
    <t xml:space="preserve">Money spent on Caravan parks </t>
  </si>
  <si>
    <t xml:space="preserve">Money spent on fuel to date is </t>
  </si>
  <si>
    <t xml:space="preserve">You've travelled so far </t>
  </si>
  <si>
    <t xml:space="preserve">Amount spent of Groceries </t>
  </si>
  <si>
    <t>Amount spent on Activities</t>
  </si>
  <si>
    <t>Amount spent on Alcohol</t>
  </si>
  <si>
    <t>Activities</t>
  </si>
  <si>
    <t xml:space="preserve">Car weight loaded was </t>
  </si>
  <si>
    <t xml:space="preserve">Ball weight was  </t>
  </si>
  <si>
    <t>kg</t>
  </si>
  <si>
    <t>Manufacture allowance</t>
  </si>
  <si>
    <t>Trip 1</t>
  </si>
  <si>
    <t>Trip 2</t>
  </si>
  <si>
    <t>Trip 3</t>
  </si>
  <si>
    <t>Trip 4</t>
  </si>
  <si>
    <t>Trip 10</t>
  </si>
  <si>
    <t>Trip 11</t>
  </si>
  <si>
    <t>Trip 12</t>
  </si>
  <si>
    <t>Trip 13</t>
  </si>
  <si>
    <t>Trip 14</t>
  </si>
  <si>
    <t>Refill Destination</t>
  </si>
  <si>
    <t>Fill Destination</t>
  </si>
  <si>
    <t>Sydney</t>
  </si>
  <si>
    <t>Example</t>
  </si>
  <si>
    <t>Trip A</t>
  </si>
  <si>
    <t>Trip 5</t>
  </si>
  <si>
    <t>Trip 6</t>
  </si>
  <si>
    <t>Trip 7</t>
  </si>
  <si>
    <t>Trip 8</t>
  </si>
  <si>
    <t>Trip 9</t>
  </si>
  <si>
    <t xml:space="preserve">Brisbane </t>
  </si>
  <si>
    <t>Fuel mileage calculator L/100km</t>
  </si>
  <si>
    <t>Date (day)</t>
  </si>
  <si>
    <t xml:space="preserve">If you see a cell in green that means you can </t>
  </si>
  <si>
    <t>Add or change a value</t>
  </si>
  <si>
    <t xml:space="preserve">To get started please fill in the below details </t>
  </si>
  <si>
    <r>
      <t xml:space="preserve">List the common expences you think you will occur in the list to the right. </t>
    </r>
    <r>
      <rPr>
        <i/>
        <sz val="11"/>
        <color theme="1"/>
        <rFont val="Calibri"/>
        <family val="2"/>
        <scheme val="minor"/>
      </rPr>
      <t>( I've listed the common ones we use , feel free to change or update them just don't go past the number allocated )</t>
    </r>
  </si>
  <si>
    <t xml:space="preserve">The concept behind this spreadsheet was due to selling up and becoming fulltime caravanners we were/are living off savings with no income. To keep track of the expences we could better manage what we need to cut back on in order to survive longer without requiring a income. By recording each time you spend something and catagorising it you're able to get a indication of when finances will start to run out based on current monthly expences. This spreadsheet is a indicator of that not a fully accurate representation. </t>
  </si>
  <si>
    <t xml:space="preserve">Key to pages </t>
  </si>
  <si>
    <t xml:space="preserve">Introduction Tab </t>
  </si>
  <si>
    <t>Cost tracking tab</t>
  </si>
  <si>
    <t>View this tab for a over view of you're finances</t>
  </si>
  <si>
    <t>View this tab for a example of how to fill in the monthly sheets</t>
  </si>
  <si>
    <t>Random Stats</t>
  </si>
  <si>
    <t>View/add to this sheet for a over view of stats during your travels</t>
  </si>
  <si>
    <t>Week 1 totals</t>
  </si>
  <si>
    <t>week 2 totals</t>
  </si>
  <si>
    <t>week 3 totals</t>
  </si>
  <si>
    <t>Week 4 totals</t>
  </si>
  <si>
    <t>Total monthly spend</t>
  </si>
  <si>
    <t>% of monthly budget left</t>
  </si>
  <si>
    <t>Graphs</t>
  </si>
  <si>
    <t>(This page) - use it to set values required for the rest of the sheet</t>
  </si>
  <si>
    <t>Look at or add to random stats</t>
  </si>
  <si>
    <t>View graphs of some stats</t>
  </si>
  <si>
    <t>Donations</t>
  </si>
  <si>
    <t xml:space="preserve">Itemised items for the month </t>
  </si>
  <si>
    <t>Roos run over</t>
  </si>
  <si>
    <t>Caravan weighed on (7/12/16)</t>
  </si>
  <si>
    <t xml:space="preserve">Weekly average is </t>
  </si>
  <si>
    <t>Amount of snakes seen closely</t>
  </si>
  <si>
    <t>Values</t>
  </si>
  <si>
    <t>Litres required</t>
  </si>
  <si>
    <t>Distance travelled (km)</t>
  </si>
  <si>
    <t xml:space="preserve">Fuel cost </t>
  </si>
  <si>
    <t>DIESEL CALCULATOR</t>
  </si>
  <si>
    <t>litres/100km</t>
  </si>
  <si>
    <t xml:space="preserve">price per litre </t>
  </si>
  <si>
    <t>Enter either hours driving or mileage not both</t>
  </si>
  <si>
    <t>hours of driving</t>
  </si>
  <si>
    <t>MILEAGE</t>
  </si>
  <si>
    <t>Money Spent</t>
  </si>
  <si>
    <t xml:space="preserve">Monthly Average </t>
  </si>
  <si>
    <t>Weekly average</t>
  </si>
  <si>
    <t>Fully loaded with no Caravan connected</t>
  </si>
  <si>
    <t>Fully loaded WITH caravan connected</t>
  </si>
  <si>
    <t>Vehicle Front suspension height (mm)</t>
  </si>
  <si>
    <t>Vehicle Rear suspension height (mm)</t>
  </si>
  <si>
    <t>Front</t>
  </si>
  <si>
    <t xml:space="preserve">Rear </t>
  </si>
  <si>
    <t>Car</t>
  </si>
  <si>
    <t xml:space="preserve">Van </t>
  </si>
  <si>
    <t xml:space="preserve">Tyre pressures in PSI </t>
  </si>
  <si>
    <t>Caravan items</t>
  </si>
  <si>
    <t>Total</t>
  </si>
  <si>
    <t xml:space="preserve">Income tab </t>
  </si>
  <si>
    <t xml:space="preserve">Gas bottle usage </t>
  </si>
  <si>
    <t>Bottle fill date</t>
  </si>
  <si>
    <t>Fill costs</t>
  </si>
  <si>
    <t>Date started using new bottle</t>
  </si>
  <si>
    <t>Date Finished using above bottle</t>
  </si>
  <si>
    <t xml:space="preserve">Days it took to empty  </t>
  </si>
  <si>
    <t>Vehicle saftey guide. ( Enter values in the green cells)</t>
  </si>
  <si>
    <t>Vehicle WEIGHTS</t>
  </si>
  <si>
    <t>Tyre pressure record</t>
  </si>
  <si>
    <r>
      <rPr>
        <b/>
        <sz val="11"/>
        <color theme="1"/>
        <rFont val="Calibri"/>
        <family val="2"/>
        <scheme val="minor"/>
      </rPr>
      <t>Safety net money</t>
    </r>
    <r>
      <rPr>
        <sz val="11"/>
        <color theme="1"/>
        <rFont val="Calibri"/>
        <family val="2"/>
        <scheme val="minor"/>
      </rPr>
      <t xml:space="preserve">  ( hover here to view what this means  ) </t>
    </r>
  </si>
  <si>
    <t>Costs excluding the bigger "one off" items</t>
  </si>
  <si>
    <t xml:space="preserve">List Items you'd want excluded from the expences calculation at top of page  </t>
  </si>
  <si>
    <t xml:space="preserve">Item description </t>
  </si>
  <si>
    <t>It's cost</t>
  </si>
  <si>
    <t>(ie: What you have listed bottom of this page Eg: Weight distribution hitch)</t>
  </si>
  <si>
    <t>Mortgage</t>
  </si>
  <si>
    <t>Note : this is used for the purpose of getting a better feel for what your "common" expences are. That way you can get a clearer picture of what it will cost you on a normal month without the bigger one off expenses. IE: we didn't bank on a weight distribution hitch before we hit the road so i would list that here which will take off $900 from the total ... giving me a more accurate cost of what we will live on if no hidden costs appear.</t>
  </si>
  <si>
    <t>ADD YOUR OWN STAT DESCRIPTION</t>
  </si>
  <si>
    <t xml:space="preserve">Jan </t>
  </si>
  <si>
    <r>
      <t xml:space="preserve">Set the year </t>
    </r>
    <r>
      <rPr>
        <b/>
        <sz val="11"/>
        <color theme="1"/>
        <rFont val="Calibri"/>
        <family val="2"/>
        <scheme val="minor"/>
      </rPr>
      <t>1/01/YYYY</t>
    </r>
  </si>
  <si>
    <t xml:space="preserve">Averages per month over  the last </t>
  </si>
  <si>
    <t>Not available in this free version. Update to the paid version to add the income sheet which integrates into the rest of the automatic formulas</t>
  </si>
  <si>
    <t>Note : for this free version of our spreadsheet Janurary is the only editable month which for testing if this sheet is right for you will be fine to use even if it's May.</t>
  </si>
  <si>
    <r>
      <rPr>
        <b/>
        <sz val="11"/>
        <color rgb="FFFF0000"/>
        <rFont val="Calibri"/>
        <family val="2"/>
        <scheme val="minor"/>
      </rPr>
      <t>Please note : This free version of our spreadsheet is a highlight of the features and is to be used to see if it will suit your needs. If you'd like the full version please see our website for the following features:</t>
    </r>
    <r>
      <rPr>
        <sz val="11"/>
        <color rgb="FFFF0000"/>
        <rFont val="Calibri"/>
        <family val="2"/>
        <scheme val="minor"/>
      </rPr>
      <t xml:space="preserve"> </t>
    </r>
    <r>
      <rPr>
        <sz val="11"/>
        <color theme="1"/>
        <rFont val="Calibri"/>
        <family val="2"/>
        <scheme val="minor"/>
      </rPr>
      <t>All 12 months seemlessly integrated into the calculations,</t>
    </r>
    <r>
      <rPr>
        <sz val="11"/>
        <color rgb="FFFF0000"/>
        <rFont val="Calibri"/>
        <family val="2"/>
        <scheme val="minor"/>
      </rPr>
      <t xml:space="preserve"> </t>
    </r>
    <r>
      <rPr>
        <sz val="11"/>
        <rFont val="Calibri"/>
        <family val="2"/>
        <scheme val="minor"/>
      </rPr>
      <t>A income tab for auto calculating any income to the cost tracking report.</t>
    </r>
  </si>
  <si>
    <t>This side of sheet is locked in Trial mode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</si>
</sst>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
    <numFmt numFmtId="165" formatCode="0;\ 0;"/>
    <numFmt numFmtId="166" formatCode="&quot;$&quot;#,##0"/>
    <numFmt numFmtId="167" formatCode="&quot;$&quot;0;\ &quot;$&quot;0;"/>
    <numFmt numFmtId="168" formatCode="0.0"/>
    <numFmt numFmtId="169" formatCode="mmm\-yyyy"/>
    <numFmt numFmtId="170" formatCode="yyyy"/>
  </numFmts>
  <fonts count="17" x14ac:knownFonts="1">
    <font>
      <sz val="11"/>
      <color theme="1"/>
      <name val="Calibri"/>
      <family val="2"/>
      <scheme val="minor"/>
    </font>
    <font>
      <b/>
      <sz val="14"/>
      <color rgb="FFFF0000"/>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sz val="11"/>
      <color theme="0"/>
      <name val="Calibri"/>
      <family val="2"/>
      <scheme val="minor"/>
    </font>
    <font>
      <b/>
      <i/>
      <sz val="11"/>
      <color theme="0"/>
      <name val="Calibri Light"/>
      <family val="2"/>
    </font>
    <font>
      <b/>
      <sz val="11"/>
      <color rgb="FFFF0000"/>
      <name val="Calibri"/>
      <family val="2"/>
      <scheme val="minor"/>
    </font>
    <font>
      <sz val="11"/>
      <color theme="0"/>
      <name val="Calibri"/>
      <family val="2"/>
      <scheme val="minor"/>
    </font>
    <font>
      <b/>
      <sz val="11"/>
      <name val="Calibri"/>
      <family val="2"/>
      <scheme val="minor"/>
    </font>
    <font>
      <sz val="11"/>
      <color rgb="FFFF0000"/>
      <name val="Calibri"/>
      <family val="2"/>
      <scheme val="minor"/>
    </font>
    <font>
      <b/>
      <sz val="20"/>
      <color rgb="FFFF0000"/>
      <name val="Calibri"/>
      <family val="2"/>
      <scheme val="minor"/>
    </font>
    <font>
      <sz val="14"/>
      <color rgb="FFFF0000"/>
      <name val="Calibri"/>
      <family val="2"/>
      <scheme val="minor"/>
    </font>
    <font>
      <b/>
      <sz val="11"/>
      <color rgb="FF7030A0"/>
      <name val="Calibri"/>
      <family val="2"/>
      <scheme val="minor"/>
    </font>
    <font>
      <sz val="11"/>
      <name val="Calibri"/>
      <family val="2"/>
      <scheme val="minor"/>
    </font>
    <font>
      <sz val="20"/>
      <name val="Calibri"/>
      <family val="2"/>
      <scheme val="minor"/>
    </font>
  </fonts>
  <fills count="54">
    <fill>
      <patternFill patternType="none"/>
    </fill>
    <fill>
      <patternFill patternType="gray125"/>
    </fill>
    <fill>
      <gradientFill degree="90">
        <stop position="0">
          <color theme="0"/>
        </stop>
        <stop position="1">
          <color theme="4"/>
        </stop>
      </gradientFill>
    </fill>
    <fill>
      <gradientFill degree="90">
        <stop position="0">
          <color theme="7" tint="0.80001220740379042"/>
        </stop>
        <stop position="1">
          <color theme="4"/>
        </stop>
      </gradientFill>
    </fill>
    <fill>
      <gradientFill degree="90">
        <stop position="0">
          <color theme="9" tint="0.80001220740379042"/>
        </stop>
        <stop position="1">
          <color theme="4"/>
        </stop>
      </gradientFill>
    </fill>
    <fill>
      <patternFill patternType="solid">
        <fgColor theme="9" tint="0.39997558519241921"/>
        <bgColor indexed="64"/>
      </patternFill>
    </fill>
    <fill>
      <gradientFill degree="90">
        <stop position="0">
          <color theme="7"/>
        </stop>
        <stop position="1">
          <color theme="0" tint="-5.0965910824915313E-2"/>
        </stop>
      </gradientFill>
    </fill>
    <fill>
      <gradientFill>
        <stop position="0">
          <color theme="4" tint="0.80001220740379042"/>
        </stop>
        <stop position="1">
          <color theme="4" tint="0.40000610370189521"/>
        </stop>
      </gradientFill>
    </fill>
    <fill>
      <gradientFill>
        <stop position="0">
          <color theme="5" tint="0.80001220740379042"/>
        </stop>
        <stop position="1">
          <color theme="5" tint="0.40000610370189521"/>
        </stop>
      </gradientFill>
    </fill>
    <fill>
      <gradientFill degree="90">
        <stop position="0">
          <color theme="9"/>
        </stop>
        <stop position="1">
          <color theme="9" tint="0.80001220740379042"/>
        </stop>
      </gradientFill>
    </fill>
    <fill>
      <gradientFill type="path">
        <stop position="0">
          <color theme="0"/>
        </stop>
        <stop position="1">
          <color rgb="FF7030A0"/>
        </stop>
      </gradientFill>
    </fill>
    <fill>
      <gradientFill type="path">
        <stop position="0">
          <color theme="0"/>
        </stop>
        <stop position="1">
          <color rgb="FF0070C0"/>
        </stop>
      </gradientFill>
    </fill>
    <fill>
      <patternFill patternType="solid">
        <fgColor theme="1"/>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gradientFill degree="90">
        <stop position="0">
          <color theme="0"/>
        </stop>
        <stop position="1">
          <color rgb="FF92D050"/>
        </stop>
      </gradientFill>
    </fill>
    <fill>
      <gradientFill degree="135">
        <stop position="0">
          <color theme="9" tint="0.80001220740379042"/>
        </stop>
        <stop position="1">
          <color theme="7" tint="0.80001220740379042"/>
        </stop>
      </gradientFill>
    </fill>
    <fill>
      <patternFill patternType="solid">
        <fgColor theme="0" tint="-4.9989318521683403E-2"/>
        <bgColor indexed="64"/>
      </patternFill>
    </fill>
    <fill>
      <gradientFill type="path">
        <stop position="0">
          <color theme="4" tint="0.59999389629810485"/>
        </stop>
        <stop position="1">
          <color theme="5" tint="0.40000610370189521"/>
        </stop>
      </gradient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gradientFill degree="135">
        <stop position="0">
          <color theme="0"/>
        </stop>
        <stop position="1">
          <color theme="5" tint="0.80001220740379042"/>
        </stop>
      </gradientFill>
    </fill>
    <fill>
      <gradientFill degree="135">
        <stop position="0">
          <color theme="8" tint="0.80001220740379042"/>
        </stop>
        <stop position="1">
          <color theme="5" tint="0.40000610370189521"/>
        </stop>
      </gradientFill>
    </fill>
    <fill>
      <gradientFill degree="45">
        <stop position="0">
          <color theme="0" tint="-5.0965910824915313E-2"/>
        </stop>
        <stop position="1">
          <color theme="8" tint="0.59999389629810485"/>
        </stop>
      </gradientFill>
    </fill>
    <fill>
      <gradientFill degree="135">
        <stop position="0">
          <color theme="2"/>
        </stop>
        <stop position="1">
          <color theme="8" tint="0.80001220740379042"/>
        </stop>
      </gradientFill>
    </fill>
    <fill>
      <patternFill patternType="solid">
        <fgColor theme="9" tint="0.59999389629810485"/>
        <bgColor auto="1"/>
      </patternFill>
    </fill>
    <fill>
      <gradientFill degree="135">
        <stop position="0">
          <color theme="9" tint="0.80001220740379042"/>
        </stop>
        <stop position="1">
          <color theme="9" tint="0.40000610370189521"/>
        </stop>
      </gradientFill>
    </fill>
    <fill>
      <patternFill patternType="solid">
        <fgColor rgb="FFFFFF00"/>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FF0000"/>
        <bgColor indexed="64"/>
      </patternFill>
    </fill>
    <fill>
      <patternFill patternType="solid">
        <fgColor theme="5" tint="0.59999389629810485"/>
        <bgColor indexed="64"/>
      </patternFill>
    </fill>
    <fill>
      <gradientFill degree="135">
        <stop position="0">
          <color theme="0"/>
        </stop>
        <stop position="1">
          <color theme="7" tint="-0.25098422193060094"/>
        </stop>
      </gradientFill>
    </fill>
    <fill>
      <gradientFill degree="45">
        <stop position="0">
          <color theme="2" tint="-0.49803155613879818"/>
        </stop>
        <stop position="1">
          <color rgb="FF00FFFF"/>
        </stop>
      </gradientFill>
    </fill>
    <fill>
      <gradientFill degree="45">
        <stop position="0">
          <color theme="1" tint="0.34900967436750391"/>
        </stop>
        <stop position="1">
          <color rgb="FF00FFFF"/>
        </stop>
      </gradientFill>
    </fill>
    <fill>
      <gradientFill degree="45">
        <stop position="0">
          <color theme="1" tint="0.34900967436750391"/>
        </stop>
        <stop position="1">
          <color rgb="FF00B0F0"/>
        </stop>
      </gradientFill>
    </fill>
    <fill>
      <gradientFill degree="45">
        <stop position="0">
          <color theme="8"/>
        </stop>
        <stop position="1">
          <color theme="7" tint="0.59999389629810485"/>
        </stop>
      </gradientFill>
    </fill>
    <fill>
      <gradientFill degree="45">
        <stop position="0">
          <color theme="4" tint="-0.25098422193060094"/>
        </stop>
        <stop position="1">
          <color theme="7" tint="0.80001220740379042"/>
        </stop>
      </gradientFill>
    </fill>
    <fill>
      <patternFill patternType="solid">
        <fgColor theme="8" tint="0.59999389629810485"/>
        <bgColor indexed="64"/>
      </patternFill>
    </fill>
    <fill>
      <gradientFill degree="135">
        <stop position="0">
          <color theme="8"/>
        </stop>
        <stop position="1">
          <color theme="7" tint="0.80001220740379042"/>
        </stop>
      </gradientFill>
    </fill>
    <fill>
      <patternFill patternType="solid">
        <fgColor theme="4"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auto="1"/>
      </patternFill>
    </fill>
    <fill>
      <patternFill patternType="solid">
        <fgColor theme="5" tint="0.59999389629810485"/>
        <bgColor auto="1"/>
      </patternFill>
    </fill>
    <fill>
      <patternFill patternType="solid">
        <fgColor theme="3" tint="0.59999389629810485"/>
        <bgColor auto="1"/>
      </patternFill>
    </fill>
    <fill>
      <patternFill patternType="solid">
        <fgColor theme="2" tint="-9.9978637043366805E-2"/>
        <bgColor indexed="64"/>
      </patternFill>
    </fill>
    <fill>
      <gradientFill degree="45">
        <stop position="0">
          <color theme="0"/>
        </stop>
        <stop position="1">
          <color theme="9" tint="0.59999389629810485"/>
        </stop>
      </gradientFill>
    </fill>
    <fill>
      <gradientFill degree="45">
        <stop position="0">
          <color theme="0"/>
        </stop>
        <stop position="1">
          <color theme="7" tint="0.40000610370189521"/>
        </stop>
      </gradient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indexed="64"/>
      </bottom>
      <diagonal/>
    </border>
    <border>
      <left style="thin">
        <color theme="0"/>
      </left>
      <right/>
      <top/>
      <bottom/>
      <diagonal/>
    </border>
    <border>
      <left style="thin">
        <color theme="0"/>
      </left>
      <right/>
      <top style="thin">
        <color indexed="64"/>
      </top>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82">
    <xf numFmtId="0" fontId="0" fillId="0" borderId="0" xfId="0"/>
    <xf numFmtId="0" fontId="0" fillId="0" borderId="0" xfId="0" applyAlignment="1">
      <alignment horizontal="center"/>
    </xf>
    <xf numFmtId="0" fontId="0" fillId="0" borderId="1" xfId="0" applyBorder="1"/>
    <xf numFmtId="0" fontId="0" fillId="2" borderId="1" xfId="0" applyFill="1" applyBorder="1"/>
    <xf numFmtId="0" fontId="0" fillId="2" borderId="1" xfId="0" applyFill="1" applyBorder="1" applyAlignment="1">
      <alignment horizontal="center"/>
    </xf>
    <xf numFmtId="0" fontId="0" fillId="0" borderId="0" xfId="0" applyAlignment="1">
      <alignment wrapText="1"/>
    </xf>
    <xf numFmtId="0" fontId="0" fillId="3" borderId="0" xfId="0" applyFill="1"/>
    <xf numFmtId="3" fontId="0" fillId="4" borderId="1" xfId="0" applyNumberFormat="1" applyFill="1" applyBorder="1"/>
    <xf numFmtId="0" fontId="0" fillId="5" borderId="0" xfId="0" applyFill="1"/>
    <xf numFmtId="0" fontId="0" fillId="5" borderId="0" xfId="0" applyFill="1" applyAlignment="1">
      <alignment horizontal="center"/>
    </xf>
    <xf numFmtId="165" fontId="0" fillId="0" borderId="0" xfId="0" applyNumberFormat="1"/>
    <xf numFmtId="165" fontId="0" fillId="4" borderId="1" xfId="0" applyNumberFormat="1" applyFill="1" applyBorder="1"/>
    <xf numFmtId="165" fontId="0" fillId="0" borderId="4" xfId="0" applyNumberFormat="1" applyFill="1" applyBorder="1"/>
    <xf numFmtId="3" fontId="0" fillId="6" borderId="1" xfId="0" applyNumberFormat="1" applyFill="1" applyBorder="1"/>
    <xf numFmtId="165" fontId="0" fillId="6" borderId="1" xfId="0" applyNumberFormat="1" applyFill="1" applyBorder="1"/>
    <xf numFmtId="165" fontId="0" fillId="6" borderId="3" xfId="0" applyNumberFormat="1" applyFill="1" applyBorder="1"/>
    <xf numFmtId="3" fontId="0" fillId="7" borderId="1" xfId="0" applyNumberFormat="1" applyFill="1" applyBorder="1" applyAlignment="1">
      <alignment wrapText="1"/>
    </xf>
    <xf numFmtId="3" fontId="0" fillId="8" borderId="1" xfId="0" applyNumberFormat="1" applyFill="1" applyBorder="1" applyAlignment="1">
      <alignment wrapText="1"/>
    </xf>
    <xf numFmtId="166" fontId="0" fillId="7" borderId="2" xfId="0" applyNumberFormat="1" applyFill="1" applyBorder="1" applyAlignment="1">
      <alignment horizontal="center"/>
    </xf>
    <xf numFmtId="166" fontId="0" fillId="9" borderId="1" xfId="0" applyNumberFormat="1" applyFill="1" applyBorder="1" applyAlignment="1">
      <alignment horizontal="center"/>
    </xf>
    <xf numFmtId="165" fontId="0" fillId="0" borderId="0" xfId="0" applyNumberFormat="1" applyFill="1"/>
    <xf numFmtId="0" fontId="0" fillId="0" borderId="0" xfId="0" applyFill="1" applyBorder="1"/>
    <xf numFmtId="0" fontId="0" fillId="0" borderId="0" xfId="0" applyFill="1"/>
    <xf numFmtId="166" fontId="0" fillId="13" borderId="1" xfId="0" applyNumberFormat="1" applyFill="1" applyBorder="1"/>
    <xf numFmtId="0" fontId="1" fillId="12" borderId="1" xfId="0" applyFont="1" applyFill="1" applyBorder="1"/>
    <xf numFmtId="0" fontId="0" fillId="0" borderId="0" xfId="0" applyBorder="1"/>
    <xf numFmtId="167" fontId="0" fillId="0" borderId="1" xfId="0" applyNumberFormat="1" applyBorder="1"/>
    <xf numFmtId="3" fontId="0" fillId="0" borderId="0" xfId="0" applyNumberFormat="1"/>
    <xf numFmtId="0" fontId="0" fillId="0" borderId="0" xfId="0" applyAlignment="1">
      <alignment horizontal="center" vertical="center"/>
    </xf>
    <xf numFmtId="0" fontId="0" fillId="22" borderId="0" xfId="0" applyFill="1" applyAlignment="1">
      <alignment horizontal="center"/>
    </xf>
    <xf numFmtId="3" fontId="0" fillId="4" borderId="7" xfId="0" applyNumberFormat="1" applyFill="1" applyBorder="1"/>
    <xf numFmtId="165" fontId="0" fillId="4" borderId="7" xfId="0" applyNumberFormat="1" applyFill="1" applyBorder="1"/>
    <xf numFmtId="0" fontId="0" fillId="22" borderId="8" xfId="0" applyFill="1" applyBorder="1" applyAlignment="1">
      <alignment horizontal="center"/>
    </xf>
    <xf numFmtId="0" fontId="0" fillId="22" borderId="9" xfId="0" applyFill="1" applyBorder="1" applyAlignment="1">
      <alignment horizontal="center"/>
    </xf>
    <xf numFmtId="0" fontId="0" fillId="22" borderId="10" xfId="0" applyFill="1" applyBorder="1" applyAlignment="1">
      <alignment horizontal="center"/>
    </xf>
    <xf numFmtId="0" fontId="0" fillId="22" borderId="11" xfId="0" applyFill="1" applyBorder="1" applyAlignment="1">
      <alignment horizontal="center"/>
    </xf>
    <xf numFmtId="165" fontId="0" fillId="0" borderId="1" xfId="0" applyNumberFormat="1" applyBorder="1"/>
    <xf numFmtId="166" fontId="0" fillId="8" borderId="2" xfId="0" applyNumberFormat="1" applyFill="1" applyBorder="1" applyAlignment="1" applyProtection="1">
      <alignment horizontal="center"/>
      <protection locked="0"/>
    </xf>
    <xf numFmtId="0" fontId="0" fillId="22" borderId="1" xfId="0" applyFill="1" applyBorder="1"/>
    <xf numFmtId="167" fontId="0" fillId="22" borderId="1" xfId="0" applyNumberFormat="1" applyFill="1" applyBorder="1"/>
    <xf numFmtId="0" fontId="0" fillId="22" borderId="1" xfId="0" applyFill="1" applyBorder="1" applyAlignment="1">
      <alignment wrapText="1"/>
    </xf>
    <xf numFmtId="0" fontId="0" fillId="26" borderId="1" xfId="0" applyNumberFormat="1" applyFill="1" applyBorder="1" applyAlignment="1" applyProtection="1">
      <alignment horizontal="center"/>
      <protection locked="0"/>
    </xf>
    <xf numFmtId="0" fontId="0" fillId="26" borderId="1" xfId="0" applyFill="1" applyBorder="1" applyAlignment="1" applyProtection="1">
      <alignment horizontal="left" wrapText="1"/>
      <protection locked="0"/>
    </xf>
    <xf numFmtId="0" fontId="0" fillId="26" borderId="1" xfId="0" applyFill="1" applyBorder="1" applyProtection="1">
      <protection locked="0"/>
    </xf>
    <xf numFmtId="164" fontId="0" fillId="26" borderId="1" xfId="0" applyNumberFormat="1" applyFill="1" applyBorder="1" applyProtection="1">
      <protection locked="0"/>
    </xf>
    <xf numFmtId="2" fontId="0" fillId="26" borderId="1" xfId="0" applyNumberFormat="1" applyFill="1" applyBorder="1" applyProtection="1">
      <protection locked="0"/>
    </xf>
    <xf numFmtId="0" fontId="0" fillId="0" borderId="0" xfId="0" applyAlignment="1"/>
    <xf numFmtId="0" fontId="0" fillId="23" borderId="1" xfId="0" applyFill="1" applyBorder="1"/>
    <xf numFmtId="0" fontId="0" fillId="23" borderId="1" xfId="0" applyFill="1" applyBorder="1" applyAlignment="1">
      <alignment horizontal="center"/>
    </xf>
    <xf numFmtId="2" fontId="0" fillId="23" borderId="1" xfId="0" applyNumberFormat="1" applyFill="1" applyBorder="1" applyAlignment="1">
      <alignment horizontal="center"/>
    </xf>
    <xf numFmtId="2" fontId="0" fillId="23" borderId="1" xfId="0" applyNumberFormat="1" applyFill="1" applyBorder="1"/>
    <xf numFmtId="0" fontId="0" fillId="28" borderId="1" xfId="0" applyFill="1" applyBorder="1" applyAlignment="1">
      <alignment horizontal="left"/>
    </xf>
    <xf numFmtId="0" fontId="0" fillId="28" borderId="1" xfId="0" applyFill="1" applyBorder="1"/>
    <xf numFmtId="0" fontId="0" fillId="28" borderId="1" xfId="0" applyFont="1" applyFill="1" applyBorder="1"/>
    <xf numFmtId="0" fontId="0" fillId="25" borderId="1" xfId="0" applyFill="1" applyBorder="1"/>
    <xf numFmtId="14" fontId="0" fillId="15" borderId="1" xfId="0" applyNumberFormat="1" applyFill="1" applyBorder="1" applyAlignment="1"/>
    <xf numFmtId="0" fontId="0" fillId="15" borderId="1" xfId="0" applyFill="1" applyBorder="1"/>
    <xf numFmtId="164" fontId="0" fillId="15" borderId="1" xfId="0" applyNumberFormat="1" applyFill="1" applyBorder="1"/>
    <xf numFmtId="0" fontId="0" fillId="24" borderId="1" xfId="0" applyFill="1" applyBorder="1"/>
    <xf numFmtId="0" fontId="0" fillId="24" borderId="1" xfId="0" applyFill="1" applyBorder="1" applyAlignment="1">
      <alignment horizontal="center"/>
    </xf>
    <xf numFmtId="2" fontId="0" fillId="24" borderId="1" xfId="0" applyNumberFormat="1" applyFill="1" applyBorder="1" applyAlignment="1">
      <alignment horizontal="center"/>
    </xf>
    <xf numFmtId="2" fontId="0" fillId="24" borderId="12" xfId="0" applyNumberFormat="1" applyFill="1" applyBorder="1" applyAlignment="1">
      <alignment horizontal="center" vertical="center"/>
    </xf>
    <xf numFmtId="0" fontId="0" fillId="17" borderId="1" xfId="0" applyFill="1" applyBorder="1" applyAlignment="1" applyProtection="1">
      <alignment horizontal="center"/>
      <protection locked="0"/>
    </xf>
    <xf numFmtId="0" fontId="0" fillId="17" borderId="1" xfId="0" applyFill="1" applyBorder="1" applyAlignment="1" applyProtection="1">
      <alignment horizontal="center" vertical="center"/>
      <protection locked="0"/>
    </xf>
    <xf numFmtId="0" fontId="0" fillId="0" borderId="0" xfId="0" applyProtection="1"/>
    <xf numFmtId="0" fontId="0" fillId="15" borderId="5" xfId="0" applyFill="1" applyBorder="1" applyProtection="1"/>
    <xf numFmtId="14" fontId="0" fillId="15" borderId="5" xfId="0" applyNumberFormat="1" applyFill="1" applyBorder="1" applyAlignment="1" applyProtection="1">
      <alignment horizontal="center"/>
    </xf>
    <xf numFmtId="164" fontId="0" fillId="17" borderId="0" xfId="0" applyNumberFormat="1" applyFill="1" applyProtection="1"/>
    <xf numFmtId="0" fontId="0" fillId="15" borderId="6" xfId="0" applyFill="1" applyBorder="1" applyProtection="1"/>
    <xf numFmtId="0" fontId="0" fillId="17" borderId="0" xfId="0" applyFill="1" applyProtection="1"/>
    <xf numFmtId="0" fontId="0" fillId="15" borderId="0" xfId="0" applyFill="1" applyBorder="1" applyProtection="1"/>
    <xf numFmtId="168" fontId="0" fillId="15" borderId="0" xfId="0" applyNumberFormat="1" applyFill="1" applyBorder="1" applyProtection="1"/>
    <xf numFmtId="14" fontId="0" fillId="0" borderId="0" xfId="0" applyNumberFormat="1" applyProtection="1"/>
    <xf numFmtId="0" fontId="0" fillId="2" borderId="1" xfId="0" applyFill="1" applyBorder="1" applyProtection="1"/>
    <xf numFmtId="0" fontId="0" fillId="2" borderId="1" xfId="0" applyFill="1" applyBorder="1" applyAlignment="1" applyProtection="1">
      <alignment wrapText="1"/>
    </xf>
    <xf numFmtId="0" fontId="0" fillId="18" borderId="1" xfId="0" applyFill="1" applyBorder="1" applyProtection="1"/>
    <xf numFmtId="0" fontId="0" fillId="18" borderId="2" xfId="0" applyFill="1" applyBorder="1" applyProtection="1"/>
    <xf numFmtId="168" fontId="0" fillId="18" borderId="1" xfId="0" quotePrefix="1" applyNumberFormat="1" applyFill="1" applyBorder="1" applyAlignment="1" applyProtection="1">
      <alignment wrapText="1"/>
    </xf>
    <xf numFmtId="0" fontId="0" fillId="19" borderId="1" xfId="0" applyFill="1" applyBorder="1" applyProtection="1"/>
    <xf numFmtId="167" fontId="0" fillId="20" borderId="1" xfId="0" applyNumberFormat="1" applyFill="1" applyBorder="1" applyProtection="1"/>
    <xf numFmtId="0" fontId="0" fillId="27" borderId="1" xfId="0" applyFill="1" applyBorder="1" applyProtection="1"/>
    <xf numFmtId="167" fontId="2" fillId="21" borderId="1" xfId="0" applyNumberFormat="1" applyFont="1" applyFill="1" applyBorder="1" applyAlignment="1" applyProtection="1">
      <alignment horizontal="center"/>
    </xf>
    <xf numFmtId="0" fontId="0" fillId="0" borderId="0" xfId="0" applyBorder="1" applyProtection="1"/>
    <xf numFmtId="0" fontId="0" fillId="0" borderId="0" xfId="0" applyAlignment="1">
      <alignment horizontal="center"/>
    </xf>
    <xf numFmtId="3" fontId="0" fillId="15" borderId="1" xfId="0" applyNumberFormat="1" applyFill="1" applyBorder="1" applyAlignment="1">
      <alignment horizontal="center"/>
    </xf>
    <xf numFmtId="3" fontId="0" fillId="17" borderId="1" xfId="0" applyNumberFormat="1" applyFill="1" applyBorder="1" applyAlignment="1" applyProtection="1">
      <alignment horizontal="center"/>
      <protection locked="0"/>
    </xf>
    <xf numFmtId="0" fontId="0" fillId="31" borderId="1" xfId="0" applyNumberFormat="1" applyFill="1" applyBorder="1" applyAlignment="1" applyProtection="1">
      <alignment horizontal="center"/>
      <protection locked="0"/>
    </xf>
    <xf numFmtId="0" fontId="0" fillId="31" borderId="1" xfId="0" applyFill="1" applyBorder="1" applyAlignment="1" applyProtection="1">
      <alignment horizontal="left" wrapText="1"/>
      <protection locked="0"/>
    </xf>
    <xf numFmtId="0" fontId="0" fillId="31" borderId="1" xfId="0" applyFill="1" applyBorder="1" applyProtection="1">
      <protection locked="0"/>
    </xf>
    <xf numFmtId="164" fontId="0" fillId="31" borderId="1" xfId="0" applyNumberFormat="1" applyFill="1" applyBorder="1" applyProtection="1">
      <protection locked="0"/>
    </xf>
    <xf numFmtId="2" fontId="0" fillId="31" borderId="1" xfId="0" applyNumberFormat="1" applyFill="1" applyBorder="1" applyProtection="1">
      <protection locked="0"/>
    </xf>
    <xf numFmtId="0" fontId="0" fillId="20" borderId="1" xfId="0" applyFill="1" applyBorder="1"/>
    <xf numFmtId="165" fontId="0" fillId="20" borderId="1" xfId="0" applyNumberFormat="1" applyFill="1" applyBorder="1"/>
    <xf numFmtId="0" fontId="0" fillId="22" borderId="1" xfId="0" applyFill="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0" fillId="20" borderId="0" xfId="0" applyFill="1" applyBorder="1"/>
    <xf numFmtId="0" fontId="0" fillId="0" borderId="20" xfId="0" applyBorder="1"/>
    <xf numFmtId="0" fontId="0" fillId="0" borderId="21" xfId="0" applyBorder="1"/>
    <xf numFmtId="0" fontId="0" fillId="0" borderId="22" xfId="0" applyBorder="1"/>
    <xf numFmtId="0" fontId="0" fillId="0" borderId="15" xfId="0" applyBorder="1"/>
    <xf numFmtId="0" fontId="0" fillId="0" borderId="18" xfId="0" applyBorder="1" applyAlignment="1">
      <alignment horizontal="right"/>
    </xf>
    <xf numFmtId="0" fontId="0" fillId="17" borderId="0" xfId="0" applyFill="1" applyBorder="1"/>
    <xf numFmtId="0" fontId="0" fillId="0" borderId="18" xfId="0" applyFill="1" applyBorder="1" applyAlignment="1">
      <alignment horizontal="right"/>
    </xf>
    <xf numFmtId="0" fontId="0" fillId="0" borderId="18" xfId="0" applyBorder="1" applyAlignment="1">
      <alignment wrapText="1"/>
    </xf>
    <xf numFmtId="9" fontId="0" fillId="0" borderId="1" xfId="0" applyNumberFormat="1" applyBorder="1"/>
    <xf numFmtId="0" fontId="6" fillId="38" borderId="1" xfId="0" applyFont="1" applyFill="1" applyBorder="1"/>
    <xf numFmtId="0" fontId="6" fillId="39" borderId="1" xfId="0" applyFont="1" applyFill="1" applyBorder="1"/>
    <xf numFmtId="14" fontId="0" fillId="17" borderId="1" xfId="0" applyNumberFormat="1" applyFill="1" applyBorder="1" applyAlignment="1" applyProtection="1">
      <alignment horizontal="center"/>
      <protection locked="0"/>
    </xf>
    <xf numFmtId="166" fontId="0" fillId="17" borderId="1" xfId="0" applyNumberFormat="1" applyFill="1" applyBorder="1" applyAlignment="1" applyProtection="1">
      <alignment horizontal="center"/>
      <protection locked="0"/>
    </xf>
    <xf numFmtId="0" fontId="0" fillId="30" borderId="1" xfId="0" applyFill="1" applyBorder="1" applyProtection="1">
      <protection locked="0"/>
    </xf>
    <xf numFmtId="3" fontId="0" fillId="15" borderId="1" xfId="0" applyNumberFormat="1" applyFill="1" applyBorder="1" applyAlignment="1" applyProtection="1">
      <alignment horizontal="center"/>
    </xf>
    <xf numFmtId="0" fontId="6" fillId="40" borderId="1" xfId="0" applyFont="1" applyFill="1" applyBorder="1" applyAlignment="1">
      <alignment horizontal="center" vertical="center"/>
    </xf>
    <xf numFmtId="0" fontId="6" fillId="40" borderId="1" xfId="0" applyFont="1" applyFill="1" applyBorder="1" applyAlignment="1">
      <alignment vertical="center" wrapText="1"/>
    </xf>
    <xf numFmtId="0" fontId="6" fillId="40" borderId="1" xfId="0" applyFont="1" applyFill="1" applyBorder="1" applyAlignment="1">
      <alignment vertical="center"/>
    </xf>
    <xf numFmtId="0" fontId="6" fillId="40" borderId="1" xfId="0" applyFont="1" applyFill="1" applyBorder="1" applyAlignment="1">
      <alignment horizontal="center" vertical="center" wrapText="1"/>
    </xf>
    <xf numFmtId="0" fontId="0" fillId="26" borderId="1" xfId="0" applyFill="1" applyBorder="1" applyAlignment="1" applyProtection="1">
      <alignment horizontal="center" wrapText="1"/>
      <protection locked="0"/>
    </xf>
    <xf numFmtId="0" fontId="0" fillId="26" borderId="1" xfId="0" applyFill="1" applyBorder="1" applyAlignment="1" applyProtection="1">
      <alignment horizontal="center"/>
      <protection locked="0"/>
    </xf>
    <xf numFmtId="2" fontId="0" fillId="15" borderId="6" xfId="0" applyNumberFormat="1" applyFill="1" applyBorder="1" applyAlignment="1" applyProtection="1">
      <alignment horizontal="center"/>
    </xf>
    <xf numFmtId="0" fontId="10" fillId="41" borderId="1" xfId="0" applyFont="1" applyFill="1" applyBorder="1" applyAlignment="1">
      <alignment horizontal="center" vertical="center"/>
    </xf>
    <xf numFmtId="0" fontId="10" fillId="41" borderId="1" xfId="0" applyFont="1" applyFill="1" applyBorder="1" applyAlignment="1">
      <alignment horizontal="center" vertical="center" wrapText="1"/>
    </xf>
    <xf numFmtId="0" fontId="0" fillId="42" borderId="1" xfId="0" applyFill="1" applyBorder="1" applyAlignment="1">
      <alignment horizontal="center" wrapText="1"/>
    </xf>
    <xf numFmtId="0" fontId="0" fillId="44" borderId="1" xfId="0" applyFill="1" applyBorder="1"/>
    <xf numFmtId="3" fontId="2" fillId="43" borderId="1" xfId="0" applyNumberFormat="1" applyFont="1" applyFill="1" applyBorder="1" applyAlignment="1">
      <alignment horizontal="center"/>
    </xf>
    <xf numFmtId="0" fontId="2" fillId="43" borderId="1" xfId="0" applyFont="1" applyFill="1" applyBorder="1" applyAlignment="1">
      <alignment horizontal="center"/>
    </xf>
    <xf numFmtId="164" fontId="2" fillId="43" borderId="1" xfId="0" applyNumberFormat="1" applyFont="1" applyFill="1" applyBorder="1" applyAlignment="1">
      <alignment horizontal="center"/>
    </xf>
    <xf numFmtId="168" fontId="2" fillId="45" borderId="1" xfId="0" applyNumberFormat="1" applyFont="1" applyFill="1" applyBorder="1" applyAlignment="1">
      <alignment horizontal="center"/>
    </xf>
    <xf numFmtId="0" fontId="9" fillId="0" borderId="0" xfId="0" applyFont="1"/>
    <xf numFmtId="164" fontId="0" fillId="0" borderId="0" xfId="0" applyNumberFormat="1"/>
    <xf numFmtId="0" fontId="9" fillId="47" borderId="0" xfId="0" applyFont="1" applyFill="1" applyBorder="1"/>
    <xf numFmtId="3" fontId="9" fillId="47" borderId="0" xfId="0" applyNumberFormat="1" applyFont="1" applyFill="1" applyAlignment="1">
      <alignment horizontal="center"/>
    </xf>
    <xf numFmtId="0" fontId="0" fillId="43" borderId="1" xfId="0" applyFill="1" applyBorder="1" applyAlignment="1">
      <alignment horizontal="center" wrapText="1"/>
    </xf>
    <xf numFmtId="0" fontId="0" fillId="23" borderId="15" xfId="0" applyFill="1" applyBorder="1" applyProtection="1"/>
    <xf numFmtId="0" fontId="0" fillId="23" borderId="16" xfId="0" applyFill="1" applyBorder="1" applyProtection="1"/>
    <xf numFmtId="164" fontId="0" fillId="46" borderId="17" xfId="0" applyNumberFormat="1" applyFill="1" applyBorder="1" applyProtection="1"/>
    <xf numFmtId="164" fontId="0" fillId="46" borderId="19" xfId="0" applyNumberFormat="1" applyFill="1" applyBorder="1" applyProtection="1"/>
    <xf numFmtId="164" fontId="0" fillId="46" borderId="22" xfId="0" applyNumberFormat="1" applyFill="1" applyBorder="1" applyProtection="1"/>
    <xf numFmtId="0" fontId="0" fillId="16" borderId="1" xfId="0" applyFill="1" applyBorder="1" applyProtection="1">
      <protection locked="0"/>
    </xf>
    <xf numFmtId="164" fontId="9" fillId="0" borderId="0" xfId="0" applyNumberFormat="1" applyFont="1" applyBorder="1"/>
    <xf numFmtId="0" fontId="9" fillId="0" borderId="0" xfId="0" applyFont="1" applyBorder="1"/>
    <xf numFmtId="0" fontId="11" fillId="0" borderId="15" xfId="0" applyFont="1" applyBorder="1" applyAlignment="1">
      <alignment horizontal="center" vertical="center"/>
    </xf>
    <xf numFmtId="0" fontId="0" fillId="0" borderId="0" xfId="0" applyBorder="1" applyAlignment="1">
      <alignment vertical="top"/>
    </xf>
    <xf numFmtId="0" fontId="0" fillId="36" borderId="0" xfId="0" applyFill="1" applyBorder="1"/>
    <xf numFmtId="0" fontId="0" fillId="22" borderId="30" xfId="0" applyFill="1" applyBorder="1" applyAlignment="1">
      <alignment horizontal="center"/>
    </xf>
    <xf numFmtId="0" fontId="0" fillId="22" borderId="31" xfId="0" applyFill="1" applyBorder="1" applyAlignment="1">
      <alignment horizontal="center"/>
    </xf>
    <xf numFmtId="0" fontId="0" fillId="22" borderId="3" xfId="0" applyFill="1" applyBorder="1" applyAlignment="1">
      <alignment horizontal="center"/>
    </xf>
    <xf numFmtId="0" fontId="0" fillId="47" borderId="0" xfId="0" applyFill="1" applyBorder="1"/>
    <xf numFmtId="0" fontId="0" fillId="0" borderId="5" xfId="0" applyBorder="1"/>
    <xf numFmtId="0" fontId="0" fillId="0" borderId="27" xfId="0" applyBorder="1"/>
    <xf numFmtId="0" fontId="0" fillId="0" borderId="14" xfId="0" applyBorder="1"/>
    <xf numFmtId="0" fontId="0" fillId="0" borderId="1" xfId="0" applyBorder="1" applyProtection="1">
      <protection locked="0"/>
    </xf>
    <xf numFmtId="0" fontId="0" fillId="0" borderId="7" xfId="0" applyBorder="1" applyProtection="1">
      <protection locked="0"/>
    </xf>
    <xf numFmtId="0" fontId="0" fillId="44" borderId="1" xfId="0" applyFill="1" applyBorder="1" applyAlignment="1">
      <alignment vertical="center"/>
    </xf>
    <xf numFmtId="0" fontId="0" fillId="25" borderId="36" xfId="0" applyFill="1" applyBorder="1"/>
    <xf numFmtId="0" fontId="0" fillId="48" borderId="35" xfId="0" applyFill="1" applyBorder="1"/>
    <xf numFmtId="0" fontId="0" fillId="49" borderId="35" xfId="0" applyFill="1" applyBorder="1"/>
    <xf numFmtId="0" fontId="0" fillId="50" borderId="35" xfId="0" applyFill="1" applyBorder="1"/>
    <xf numFmtId="0" fontId="8" fillId="0" borderId="18" xfId="0" applyFont="1" applyBorder="1" applyAlignment="1">
      <alignment horizontal="right"/>
    </xf>
    <xf numFmtId="0" fontId="0" fillId="0" borderId="1" xfId="0" applyBorder="1" applyProtection="1"/>
    <xf numFmtId="0" fontId="0" fillId="0" borderId="18" xfId="0" applyBorder="1" applyProtection="1"/>
    <xf numFmtId="0" fontId="0" fillId="0" borderId="19" xfId="0" applyBorder="1" applyProtection="1"/>
    <xf numFmtId="0" fontId="0" fillId="0" borderId="21" xfId="0" applyBorder="1" applyProtection="1"/>
    <xf numFmtId="0" fontId="0" fillId="0" borderId="22" xfId="0" applyBorder="1" applyProtection="1"/>
    <xf numFmtId="0" fontId="14" fillId="0" borderId="1" xfId="0" applyFont="1" applyBorder="1" applyProtection="1"/>
    <xf numFmtId="0" fontId="14" fillId="0" borderId="1" xfId="0" applyFont="1" applyBorder="1" applyAlignment="1" applyProtection="1">
      <alignment horizontal="center"/>
    </xf>
    <xf numFmtId="167" fontId="0" fillId="53" borderId="1" xfId="0" applyNumberFormat="1" applyFill="1" applyBorder="1" applyProtection="1"/>
    <xf numFmtId="0" fontId="0" fillId="45" borderId="1" xfId="0" applyFill="1" applyBorder="1" applyAlignment="1" applyProtection="1">
      <alignment horizontal="center" vertical="center" wrapText="1"/>
    </xf>
    <xf numFmtId="14" fontId="0" fillId="0" borderId="0" xfId="0" applyNumberFormat="1" applyBorder="1"/>
    <xf numFmtId="169" fontId="0" fillId="18" borderId="1" xfId="0" applyNumberFormat="1" applyFill="1" applyBorder="1" applyAlignment="1" applyProtection="1">
      <alignment horizontal="center" vertical="center"/>
    </xf>
    <xf numFmtId="170" fontId="0" fillId="2" borderId="1" xfId="0" applyNumberFormat="1" applyFill="1" applyBorder="1" applyAlignment="1" applyProtection="1">
      <alignment horizontal="center" vertical="center" wrapText="1"/>
    </xf>
    <xf numFmtId="170" fontId="0" fillId="0" borderId="0" xfId="0" applyNumberFormat="1" applyBorder="1"/>
    <xf numFmtId="17" fontId="0" fillId="37" borderId="1" xfId="0" applyNumberFormat="1" applyFill="1" applyBorder="1" applyAlignment="1">
      <alignment horizontal="center"/>
    </xf>
    <xf numFmtId="0" fontId="0" fillId="0" borderId="1" xfId="0" applyFill="1" applyBorder="1" applyProtection="1">
      <protection locked="0"/>
    </xf>
    <xf numFmtId="0" fontId="0" fillId="0" borderId="38" xfId="0" applyBorder="1" applyProtection="1">
      <protection locked="0"/>
    </xf>
    <xf numFmtId="0" fontId="0" fillId="28" borderId="1" xfId="0" applyFont="1" applyFill="1" applyBorder="1" applyProtection="1">
      <protection locked="0"/>
    </xf>
    <xf numFmtId="1" fontId="0" fillId="31" borderId="1" xfId="0" applyNumberFormat="1" applyFill="1" applyBorder="1" applyAlignment="1" applyProtection="1">
      <alignment horizontal="center"/>
      <protection locked="0"/>
    </xf>
    <xf numFmtId="166" fontId="9" fillId="0" borderId="0" xfId="0" applyNumberFormat="1" applyFont="1" applyBorder="1" applyProtection="1"/>
    <xf numFmtId="0" fontId="0" fillId="0" borderId="23" xfId="0" applyBorder="1" applyAlignment="1">
      <alignment horizontal="center" vertical="center" wrapText="1"/>
    </xf>
    <xf numFmtId="0" fontId="0" fillId="23" borderId="16" xfId="0" applyFill="1" applyBorder="1" applyAlignment="1">
      <alignment horizontal="center"/>
    </xf>
    <xf numFmtId="0" fontId="0" fillId="23" borderId="17" xfId="0" applyFill="1" applyBorder="1" applyAlignment="1">
      <alignment horizontal="center"/>
    </xf>
    <xf numFmtId="0" fontId="7" fillId="34" borderId="15" xfId="0" applyFont="1" applyFill="1" applyBorder="1" applyAlignment="1">
      <alignment horizontal="left" vertical="center" wrapText="1"/>
    </xf>
    <xf numFmtId="0" fontId="7" fillId="34" borderId="16" xfId="0" applyFont="1" applyFill="1" applyBorder="1" applyAlignment="1">
      <alignment horizontal="left" vertical="center" wrapText="1"/>
    </xf>
    <xf numFmtId="0" fontId="7" fillId="34" borderId="17" xfId="0" applyFont="1" applyFill="1" applyBorder="1" applyAlignment="1">
      <alignment horizontal="left" vertical="center" wrapText="1"/>
    </xf>
    <xf numFmtId="0" fontId="7" fillId="34" borderId="18" xfId="0" applyFont="1" applyFill="1" applyBorder="1" applyAlignment="1">
      <alignment horizontal="left" vertical="center" wrapText="1"/>
    </xf>
    <xf numFmtId="0" fontId="7" fillId="34" borderId="0" xfId="0" applyFont="1" applyFill="1" applyBorder="1" applyAlignment="1">
      <alignment horizontal="left" vertical="center" wrapText="1"/>
    </xf>
    <xf numFmtId="0" fontId="7" fillId="34" borderId="19" xfId="0" applyFont="1" applyFill="1" applyBorder="1" applyAlignment="1">
      <alignment horizontal="left" vertical="center" wrapText="1"/>
    </xf>
    <xf numFmtId="0" fontId="7" fillId="34" borderId="20" xfId="0" applyFont="1" applyFill="1" applyBorder="1" applyAlignment="1">
      <alignment horizontal="left" vertical="center" wrapText="1"/>
    </xf>
    <xf numFmtId="0" fontId="7" fillId="34" borderId="21" xfId="0" applyFont="1" applyFill="1" applyBorder="1" applyAlignment="1">
      <alignment horizontal="left" vertical="center" wrapText="1"/>
    </xf>
    <xf numFmtId="0" fontId="7" fillId="34" borderId="22" xfId="0" applyFont="1" applyFill="1" applyBorder="1" applyAlignment="1">
      <alignment horizontal="left" vertical="center" wrapText="1"/>
    </xf>
    <xf numFmtId="0" fontId="0" fillId="32" borderId="0" xfId="0" applyFill="1" applyBorder="1" applyAlignment="1">
      <alignment horizontal="center"/>
    </xf>
    <xf numFmtId="0" fontId="0" fillId="33" borderId="0" xfId="0" applyFill="1" applyBorder="1" applyAlignment="1">
      <alignment horizontal="center"/>
    </xf>
    <xf numFmtId="0" fontId="0" fillId="35" borderId="0" xfId="0" applyFill="1" applyBorder="1" applyAlignment="1">
      <alignment horizontal="center"/>
    </xf>
    <xf numFmtId="0" fontId="0" fillId="36" borderId="0" xfId="0" applyFill="1" applyBorder="1" applyAlignment="1">
      <alignment horizontal="center"/>
    </xf>
    <xf numFmtId="0" fontId="0" fillId="22" borderId="0" xfId="0" applyFill="1" applyBorder="1" applyAlignment="1">
      <alignment horizontal="center"/>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11" fillId="0" borderId="32" xfId="0" applyFont="1" applyBorder="1" applyAlignment="1">
      <alignment horizontal="center" wrapText="1"/>
    </xf>
    <xf numFmtId="0" fontId="0" fillId="0" borderId="18"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19" xfId="0" applyBorder="1" applyAlignment="1" applyProtection="1">
      <alignment horizontal="center" vertical="top" wrapText="1"/>
    </xf>
    <xf numFmtId="0" fontId="13" fillId="0" borderId="28" xfId="0" applyFont="1" applyBorder="1" applyAlignment="1" applyProtection="1">
      <alignment horizontal="left"/>
    </xf>
    <xf numFmtId="0" fontId="13" fillId="0" borderId="32" xfId="0" applyFont="1" applyBorder="1" applyAlignment="1" applyProtection="1">
      <alignment horizontal="left"/>
    </xf>
    <xf numFmtId="0" fontId="13" fillId="0" borderId="29" xfId="0" applyFont="1" applyBorder="1" applyAlignment="1" applyProtection="1">
      <alignment horizontal="left"/>
    </xf>
    <xf numFmtId="164" fontId="0" fillId="46" borderId="16" xfId="0" applyNumberFormat="1" applyFill="1" applyBorder="1" applyAlignment="1" applyProtection="1">
      <alignment horizontal="right"/>
    </xf>
    <xf numFmtId="164" fontId="0" fillId="46" borderId="0" xfId="0" applyNumberFormat="1" applyFill="1" applyBorder="1" applyAlignment="1" applyProtection="1">
      <alignment horizontal="right"/>
    </xf>
    <xf numFmtId="164" fontId="0" fillId="46" borderId="21" xfId="0" applyNumberFormat="1" applyFill="1" applyBorder="1" applyAlignment="1" applyProtection="1">
      <alignment horizontal="right"/>
    </xf>
    <xf numFmtId="0" fontId="0" fillId="23" borderId="18" xfId="0" applyFill="1" applyBorder="1" applyAlignment="1" applyProtection="1">
      <alignment horizontal="center" vertical="center" wrapText="1"/>
    </xf>
    <xf numFmtId="0" fontId="0" fillId="23" borderId="0" xfId="0" applyFill="1" applyBorder="1" applyAlignment="1" applyProtection="1">
      <alignment horizontal="center" vertical="center" wrapText="1"/>
    </xf>
    <xf numFmtId="0" fontId="0" fillId="23" borderId="20" xfId="0" applyFill="1" applyBorder="1" applyAlignment="1" applyProtection="1">
      <alignment horizontal="center" vertical="center" wrapText="1"/>
    </xf>
    <xf numFmtId="0" fontId="0" fillId="23" borderId="21" xfId="0" applyFill="1" applyBorder="1" applyAlignment="1" applyProtection="1">
      <alignment horizontal="center" vertical="center" wrapText="1"/>
    </xf>
    <xf numFmtId="0" fontId="0" fillId="16" borderId="0" xfId="0" applyFill="1" applyAlignment="1" applyProtection="1">
      <alignment horizontal="center"/>
    </xf>
    <xf numFmtId="0" fontId="0" fillId="14" borderId="0" xfId="0" applyFill="1" applyAlignment="1" applyProtection="1">
      <alignment horizontal="center"/>
    </xf>
    <xf numFmtId="0" fontId="0" fillId="17" borderId="0" xfId="0" applyFill="1" applyBorder="1" applyAlignment="1" applyProtection="1">
      <alignment horizontal="right"/>
    </xf>
    <xf numFmtId="0" fontId="0" fillId="15" borderId="4" xfId="0" applyFill="1" applyBorder="1" applyAlignment="1" applyProtection="1">
      <alignment horizontal="center" wrapText="1"/>
    </xf>
    <xf numFmtId="0" fontId="0" fillId="15" borderId="5" xfId="0" applyFill="1" applyBorder="1" applyAlignment="1" applyProtection="1">
      <alignment horizontal="center" wrapText="1"/>
    </xf>
    <xf numFmtId="1" fontId="0" fillId="15" borderId="4" xfId="0" applyNumberFormat="1" applyFill="1" applyBorder="1" applyAlignment="1" applyProtection="1">
      <alignment horizontal="center" vertical="center"/>
    </xf>
    <xf numFmtId="1" fontId="0" fillId="15" borderId="5" xfId="0" applyNumberFormat="1" applyFill="1" applyBorder="1" applyAlignment="1" applyProtection="1">
      <alignment horizontal="center" vertical="center"/>
    </xf>
    <xf numFmtId="0" fontId="0" fillId="17" borderId="0" xfId="0" applyFill="1" applyAlignment="1" applyProtection="1">
      <alignment horizontal="right"/>
    </xf>
    <xf numFmtId="0" fontId="0" fillId="17" borderId="0" xfId="0" applyFill="1" applyAlignment="1" applyProtection="1">
      <alignment horizontal="center"/>
    </xf>
    <xf numFmtId="0" fontId="0" fillId="11" borderId="1" xfId="0" applyFill="1" applyBorder="1" applyAlignment="1">
      <alignment horizontal="center" wrapText="1"/>
    </xf>
    <xf numFmtId="165" fontId="0" fillId="9" borderId="1" xfId="0" applyNumberFormat="1" applyFill="1" applyBorder="1" applyAlignment="1">
      <alignment horizontal="center" vertical="center"/>
    </xf>
    <xf numFmtId="0" fontId="0" fillId="10" borderId="1" xfId="0" applyFill="1" applyBorder="1" applyAlignment="1">
      <alignment horizontal="center"/>
    </xf>
    <xf numFmtId="0" fontId="8" fillId="0" borderId="33" xfId="0" applyFont="1" applyBorder="1" applyAlignment="1">
      <alignment horizontal="left"/>
    </xf>
    <xf numFmtId="0" fontId="8" fillId="0" borderId="34" xfId="0" applyFont="1" applyBorder="1" applyAlignment="1">
      <alignment horizontal="left"/>
    </xf>
    <xf numFmtId="0" fontId="12" fillId="0" borderId="0" xfId="0" applyFont="1" applyAlignment="1">
      <alignment horizontal="center"/>
    </xf>
    <xf numFmtId="0" fontId="1" fillId="0" borderId="37" xfId="0" applyFont="1" applyBorder="1" applyAlignment="1">
      <alignment horizontal="center"/>
    </xf>
    <xf numFmtId="0" fontId="1" fillId="0" borderId="5" xfId="0" applyFont="1" applyBorder="1" applyAlignment="1">
      <alignment horizontal="center"/>
    </xf>
    <xf numFmtId="0" fontId="0" fillId="29" borderId="35" xfId="0" applyFill="1" applyBorder="1" applyAlignment="1" applyProtection="1">
      <alignment horizontal="center"/>
      <protection locked="0"/>
    </xf>
    <xf numFmtId="0" fontId="0" fillId="29" borderId="1" xfId="0" applyFill="1" applyBorder="1" applyAlignment="1" applyProtection="1">
      <alignment horizontal="center"/>
      <protection locked="0"/>
    </xf>
    <xf numFmtId="0" fontId="0" fillId="29" borderId="35" xfId="0" applyFill="1" applyBorder="1" applyAlignment="1">
      <alignment horizontal="center"/>
    </xf>
    <xf numFmtId="0" fontId="0" fillId="29" borderId="1" xfId="0" applyFill="1" applyBorder="1" applyAlignment="1">
      <alignment horizontal="center"/>
    </xf>
    <xf numFmtId="0" fontId="0" fillId="25" borderId="1" xfId="0" applyFill="1" applyBorder="1" applyAlignment="1">
      <alignment horizontal="center" wrapText="1"/>
    </xf>
    <xf numFmtId="0" fontId="0" fillId="24" borderId="1" xfId="0" applyFill="1" applyBorder="1" applyAlignment="1">
      <alignment horizontal="center"/>
    </xf>
    <xf numFmtId="0" fontId="0" fillId="46" borderId="1" xfId="0" applyFill="1" applyBorder="1" applyAlignment="1">
      <alignment horizontal="center" vertical="center" wrapText="1"/>
    </xf>
    <xf numFmtId="0" fontId="0" fillId="0" borderId="26" xfId="0" applyBorder="1" applyAlignment="1">
      <alignment horizontal="center"/>
    </xf>
    <xf numFmtId="0" fontId="0" fillId="0" borderId="0" xfId="0" applyAlignment="1">
      <alignment horizontal="center"/>
    </xf>
    <xf numFmtId="0" fontId="0" fillId="24" borderId="2" xfId="0" applyFill="1" applyBorder="1" applyAlignment="1">
      <alignment horizontal="center"/>
    </xf>
    <xf numFmtId="0" fontId="0" fillId="24" borderId="12" xfId="0" applyFill="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1" fillId="51" borderId="2" xfId="0" applyFont="1" applyFill="1" applyBorder="1" applyAlignment="1">
      <alignment horizontal="center" vertical="center"/>
    </xf>
    <xf numFmtId="0" fontId="1" fillId="51" borderId="6" xfId="0" applyFont="1" applyFill="1" applyBorder="1" applyAlignment="1">
      <alignment horizontal="center" vertical="center"/>
    </xf>
    <xf numFmtId="0" fontId="1" fillId="51" borderId="12" xfId="0" applyFont="1" applyFill="1" applyBorder="1" applyAlignment="1">
      <alignment horizontal="center" vertical="center"/>
    </xf>
    <xf numFmtId="0" fontId="0" fillId="15" borderId="28" xfId="0" applyFill="1" applyBorder="1" applyAlignment="1">
      <alignment horizontal="center" wrapText="1"/>
    </xf>
    <xf numFmtId="0" fontId="0" fillId="15" borderId="29" xfId="0" applyFill="1" applyBorder="1" applyAlignment="1">
      <alignment horizont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1" fillId="34" borderId="1" xfId="0" applyFont="1" applyFill="1" applyBorder="1" applyAlignment="1">
      <alignment horizontal="center" vertical="center"/>
    </xf>
    <xf numFmtId="0" fontId="0" fillId="22" borderId="1" xfId="0" applyFill="1" applyBorder="1" applyProtection="1"/>
    <xf numFmtId="0" fontId="0" fillId="22" borderId="1" xfId="0" applyFill="1" applyBorder="1" applyAlignment="1" applyProtection="1">
      <alignment horizontal="center"/>
    </xf>
    <xf numFmtId="0" fontId="0" fillId="5" borderId="1" xfId="0" applyFill="1" applyBorder="1" applyAlignment="1" applyProtection="1">
      <alignment horizontal="center"/>
    </xf>
    <xf numFmtId="164" fontId="0" fillId="5" borderId="1" xfId="0" applyNumberFormat="1" applyFill="1" applyBorder="1" applyAlignment="1" applyProtection="1">
      <alignment horizontal="center"/>
    </xf>
    <xf numFmtId="3" fontId="0" fillId="5" borderId="1" xfId="0" applyNumberFormat="1" applyFill="1" applyBorder="1" applyAlignment="1" applyProtection="1">
      <alignment horizontal="center" vertical="center"/>
    </xf>
    <xf numFmtId="0" fontId="0" fillId="17" borderId="1" xfId="0" applyFill="1" applyBorder="1" applyProtection="1"/>
    <xf numFmtId="0" fontId="0" fillId="17" borderId="1" xfId="0" applyFill="1" applyBorder="1" applyAlignment="1" applyProtection="1">
      <alignment horizontal="center"/>
    </xf>
    <xf numFmtId="0" fontId="0" fillId="17" borderId="16" xfId="0" applyFill="1" applyBorder="1" applyAlignment="1" applyProtection="1">
      <alignment horizontal="center"/>
    </xf>
    <xf numFmtId="0" fontId="0" fillId="17" borderId="17" xfId="0" applyFill="1" applyBorder="1" applyAlignment="1" applyProtection="1">
      <alignment horizontal="center"/>
    </xf>
    <xf numFmtId="0" fontId="0" fillId="17" borderId="28" xfId="0" applyFill="1" applyBorder="1" applyAlignment="1" applyProtection="1">
      <alignment horizontal="center"/>
    </xf>
    <xf numFmtId="0" fontId="0" fillId="17" borderId="29" xfId="0" applyFill="1" applyBorder="1" applyAlignment="1" applyProtection="1">
      <alignment horizontal="center"/>
    </xf>
    <xf numFmtId="0" fontId="0" fillId="17" borderId="1" xfId="0" applyFill="1" applyBorder="1" applyAlignment="1" applyProtection="1">
      <alignment horizontal="center"/>
    </xf>
    <xf numFmtId="0" fontId="0" fillId="17" borderId="32" xfId="0" applyFill="1" applyBorder="1" applyAlignment="1" applyProtection="1">
      <alignment horizontal="center"/>
    </xf>
    <xf numFmtId="14" fontId="0" fillId="52" borderId="1" xfId="0" applyNumberFormat="1" applyFill="1" applyBorder="1" applyProtection="1"/>
    <xf numFmtId="0" fontId="0" fillId="52" borderId="1" xfId="0" applyFill="1" applyBorder="1" applyProtection="1"/>
    <xf numFmtId="0" fontId="0" fillId="52" borderId="7" xfId="0" applyFill="1" applyBorder="1" applyProtection="1"/>
    <xf numFmtId="164" fontId="0" fillId="52" borderId="1" xfId="0" applyNumberFormat="1" applyFill="1" applyBorder="1" applyProtection="1"/>
    <xf numFmtId="0" fontId="16" fillId="32" borderId="0" xfId="0" applyFont="1"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AD4F8"/>
      <color rgb="FF00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 spent</c:v>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Pt>
            <c:idx val="9"/>
            <c:bubble3D val="0"/>
            <c:spPr>
              <a:solidFill>
                <a:schemeClr val="accent4">
                  <a:lumMod val="60000"/>
                </a:schemeClr>
              </a:solidFill>
              <a:ln w="25400">
                <a:solidFill>
                  <a:schemeClr val="lt1"/>
                </a:solidFill>
              </a:ln>
              <a:effectLst/>
              <a:sp3d contourW="25400">
                <a:contourClr>
                  <a:schemeClr val="lt1"/>
                </a:contourClr>
              </a:sp3d>
            </c:spPr>
          </c:dPt>
          <c:dPt>
            <c:idx val="10"/>
            <c:bubble3D val="0"/>
            <c:spPr>
              <a:solidFill>
                <a:schemeClr val="accent5">
                  <a:lumMod val="60000"/>
                </a:schemeClr>
              </a:solidFill>
              <a:ln w="25400">
                <a:solidFill>
                  <a:schemeClr val="lt1"/>
                </a:solidFill>
              </a:ln>
              <a:effectLst/>
              <a:sp3d contourW="25400">
                <a:contourClr>
                  <a:schemeClr val="lt1"/>
                </a:contourClr>
              </a:sp3d>
            </c:spPr>
          </c:dPt>
          <c:dPt>
            <c:idx val="11"/>
            <c:bubble3D val="0"/>
            <c:spPr>
              <a:solidFill>
                <a:schemeClr val="accent6">
                  <a:lumMod val="60000"/>
                </a:schemeClr>
              </a:solidFill>
              <a:ln w="25400">
                <a:solidFill>
                  <a:schemeClr val="lt1"/>
                </a:solidFill>
              </a:ln>
              <a:effectLst/>
              <a:sp3d contourW="25400">
                <a:contourClr>
                  <a:schemeClr val="lt1"/>
                </a:contourClr>
              </a:sp3d>
            </c:spPr>
          </c:dPt>
          <c:dPt>
            <c:idx val="12"/>
            <c:bubble3D val="0"/>
            <c:spPr>
              <a:solidFill>
                <a:schemeClr val="accent1">
                  <a:lumMod val="80000"/>
                  <a:lumOff val="20000"/>
                </a:schemeClr>
              </a:solidFill>
              <a:ln w="25400">
                <a:solidFill>
                  <a:schemeClr val="lt1"/>
                </a:solidFill>
              </a:ln>
              <a:effectLst/>
              <a:sp3d contourW="25400">
                <a:contourClr>
                  <a:schemeClr val="lt1"/>
                </a:contourClr>
              </a:sp3d>
            </c:spPr>
          </c:dPt>
          <c:dPt>
            <c:idx val="13"/>
            <c:bubble3D val="0"/>
            <c:spPr>
              <a:solidFill>
                <a:schemeClr val="accent2">
                  <a:lumMod val="80000"/>
                  <a:lumOff val="20000"/>
                </a:schemeClr>
              </a:solidFill>
              <a:ln w="25400">
                <a:solidFill>
                  <a:schemeClr val="lt1"/>
                </a:solidFill>
              </a:ln>
              <a:effectLst/>
              <a:sp3d contourW="25400">
                <a:contourClr>
                  <a:schemeClr val="lt1"/>
                </a:contourClr>
              </a:sp3d>
            </c:spPr>
          </c:dPt>
          <c:dPt>
            <c:idx val="14"/>
            <c:bubble3D val="0"/>
            <c:spPr>
              <a:solidFill>
                <a:schemeClr val="accent3">
                  <a:lumMod val="80000"/>
                  <a:lumOff val="20000"/>
                </a:schemeClr>
              </a:solidFill>
              <a:ln w="25400">
                <a:solidFill>
                  <a:schemeClr val="lt1"/>
                </a:solidFill>
              </a:ln>
              <a:effectLst/>
              <a:sp3d contourW="25400">
                <a:contourClr>
                  <a:schemeClr val="lt1"/>
                </a:contourClr>
              </a:sp3d>
            </c:spPr>
          </c:dPt>
          <c:dPt>
            <c:idx val="15"/>
            <c:bubble3D val="0"/>
            <c:spPr>
              <a:solidFill>
                <a:schemeClr val="accent4">
                  <a:lumMod val="80000"/>
                  <a:lumOff val="20000"/>
                </a:schemeClr>
              </a:solidFill>
              <a:ln w="25400">
                <a:solidFill>
                  <a:schemeClr val="lt1"/>
                </a:solidFill>
              </a:ln>
              <a:effectLst/>
              <a:sp3d contourW="25400">
                <a:contourClr>
                  <a:schemeClr val="lt1"/>
                </a:contourClr>
              </a:sp3d>
            </c:spPr>
          </c:dPt>
          <c:dPt>
            <c:idx val="16"/>
            <c:bubble3D val="0"/>
            <c:spPr>
              <a:solidFill>
                <a:schemeClr val="accent5">
                  <a:lumMod val="80000"/>
                  <a:lumOff val="20000"/>
                </a:schemeClr>
              </a:solidFill>
              <a:ln w="25400">
                <a:solidFill>
                  <a:schemeClr val="lt1"/>
                </a:solidFill>
              </a:ln>
              <a:effectLst/>
              <a:sp3d contourW="25400">
                <a:contourClr>
                  <a:schemeClr val="lt1"/>
                </a:contourClr>
              </a:sp3d>
            </c:spPr>
          </c:dPt>
          <c:dPt>
            <c:idx val="17"/>
            <c:bubble3D val="0"/>
            <c:spPr>
              <a:solidFill>
                <a:schemeClr val="accent6">
                  <a:lumMod val="80000"/>
                  <a:lumOff val="20000"/>
                </a:schemeClr>
              </a:solidFill>
              <a:ln w="25400">
                <a:solidFill>
                  <a:schemeClr val="lt1"/>
                </a:solidFill>
              </a:ln>
              <a:effectLst/>
              <a:sp3d contourW="25400">
                <a:contourClr>
                  <a:schemeClr val="lt1"/>
                </a:contourClr>
              </a:sp3d>
            </c:spPr>
          </c:dPt>
          <c:dPt>
            <c:idx val="18"/>
            <c:bubble3D val="0"/>
            <c:spPr>
              <a:solidFill>
                <a:schemeClr val="accent1">
                  <a:lumMod val="80000"/>
                </a:schemeClr>
              </a:solidFill>
              <a:ln w="25400">
                <a:solidFill>
                  <a:schemeClr val="lt1"/>
                </a:solidFill>
              </a:ln>
              <a:effectLst/>
              <a:sp3d contourW="25400">
                <a:contourClr>
                  <a:schemeClr val="lt1"/>
                </a:contourClr>
              </a:sp3d>
            </c:spPr>
          </c:dPt>
          <c:dPt>
            <c:idx val="19"/>
            <c:bubble3D val="0"/>
            <c:spPr>
              <a:solidFill>
                <a:schemeClr val="accent2">
                  <a:lumMod val="80000"/>
                </a:schemeClr>
              </a:solidFill>
              <a:ln w="25400">
                <a:solidFill>
                  <a:schemeClr val="lt1"/>
                </a:solidFill>
              </a:ln>
              <a:effectLst/>
              <a:sp3d contourW="25400">
                <a:contourClr>
                  <a:schemeClr val="lt1"/>
                </a:contourClr>
              </a:sp3d>
            </c:spPr>
          </c:dPt>
          <c:cat>
            <c:strRef>
              <c:f>'Cost Tracking'!$A$23:$A$42</c:f>
              <c:strCache>
                <c:ptCount val="20"/>
                <c:pt idx="0">
                  <c:v>Alcohol</c:v>
                </c:pt>
                <c:pt idx="1">
                  <c:v>Mortgage</c:v>
                </c:pt>
                <c:pt idx="2">
                  <c:v>Donations</c:v>
                </c:pt>
                <c:pt idx="3">
                  <c:v>Eating out</c:v>
                </c:pt>
                <c:pt idx="4">
                  <c:v>Electrical Repairs</c:v>
                </c:pt>
                <c:pt idx="5">
                  <c:v>Entertainment</c:v>
                </c:pt>
                <c:pt idx="6">
                  <c:v>Fuel</c:v>
                </c:pt>
                <c:pt idx="7">
                  <c:v>Gas for bottles</c:v>
                </c:pt>
                <c:pt idx="8">
                  <c:v>General  Goods</c:v>
                </c:pt>
                <c:pt idx="9">
                  <c:v>Groceries</c:v>
                </c:pt>
                <c:pt idx="10">
                  <c:v>Holiday park fees</c:v>
                </c:pt>
                <c:pt idx="11">
                  <c:v>Insurances</c:v>
                </c:pt>
                <c:pt idx="12">
                  <c:v>Mechanical repairs</c:v>
                </c:pt>
                <c:pt idx="13">
                  <c:v>Misc expence</c:v>
                </c:pt>
                <c:pt idx="14">
                  <c:v>Plumbing Repairs </c:v>
                </c:pt>
                <c:pt idx="15">
                  <c:v>Registrations</c:v>
                </c:pt>
                <c:pt idx="16">
                  <c:v>Water </c:v>
                </c:pt>
                <c:pt idx="17">
                  <c:v>Internet </c:v>
                </c:pt>
                <c:pt idx="18">
                  <c:v>Activities</c:v>
                </c:pt>
                <c:pt idx="19">
                  <c:v>Caravan items</c:v>
                </c:pt>
              </c:strCache>
            </c:strRef>
          </c:cat>
          <c:val>
            <c:numRef>
              <c:f>'Cost Tracking'!$O$23:$O$42</c:f>
              <c:numCache>
                <c:formatCode>"$"0;\ "$"0;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cat>
            <c:strRef>
              <c:f>'Cost Tracking'!$A$23:$A$42</c:f>
              <c:strCache>
                <c:ptCount val="20"/>
                <c:pt idx="0">
                  <c:v>Alcohol</c:v>
                </c:pt>
                <c:pt idx="1">
                  <c:v>Mortgage</c:v>
                </c:pt>
                <c:pt idx="2">
                  <c:v>Donations</c:v>
                </c:pt>
                <c:pt idx="3">
                  <c:v>Eating out</c:v>
                </c:pt>
                <c:pt idx="4">
                  <c:v>Electrical Repairs</c:v>
                </c:pt>
                <c:pt idx="5">
                  <c:v>Entertainment</c:v>
                </c:pt>
                <c:pt idx="6">
                  <c:v>Fuel</c:v>
                </c:pt>
                <c:pt idx="7">
                  <c:v>Gas for bottles</c:v>
                </c:pt>
                <c:pt idx="8">
                  <c:v>General  Goods</c:v>
                </c:pt>
                <c:pt idx="9">
                  <c:v>Groceries</c:v>
                </c:pt>
                <c:pt idx="10">
                  <c:v>Holiday park fees</c:v>
                </c:pt>
                <c:pt idx="11">
                  <c:v>Insurances</c:v>
                </c:pt>
                <c:pt idx="12">
                  <c:v>Mechanical repairs</c:v>
                </c:pt>
                <c:pt idx="13">
                  <c:v>Misc expence</c:v>
                </c:pt>
                <c:pt idx="14">
                  <c:v>Plumbing Repairs </c:v>
                </c:pt>
                <c:pt idx="15">
                  <c:v>Registrations</c:v>
                </c:pt>
                <c:pt idx="16">
                  <c:v>Water </c:v>
                </c:pt>
                <c:pt idx="17">
                  <c:v>Internet </c:v>
                </c:pt>
                <c:pt idx="18">
                  <c:v>Activities</c:v>
                </c:pt>
                <c:pt idx="19">
                  <c:v>Caravan items</c:v>
                </c:pt>
              </c:strCache>
            </c:strRef>
          </c:cat>
          <c:val>
            <c:numRef>
              <c:f>'Cost Tracking'!$A$2:$E$2</c:f>
              <c:numCache>
                <c:formatCode>m/d/yyyy</c:formatCode>
                <c:ptCount val="5"/>
                <c:pt idx="0" formatCode="General">
                  <c:v>0</c:v>
                </c:pt>
                <c:pt idx="1">
                  <c:v>0</c:v>
                </c:pt>
                <c:pt idx="2" formatCode="General">
                  <c:v>0</c:v>
                </c:pt>
                <c:pt idx="4" formatCode="&quot;$&quot;#,##0.00">
                  <c:v>0</c:v>
                </c:pt>
              </c:numCache>
            </c:numRef>
          </c:val>
        </c:ser>
        <c:ser>
          <c:idx val="2"/>
          <c:order val="2"/>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cat>
            <c:strRef>
              <c:f>'Cost Tracking'!$A$23:$A$42</c:f>
              <c:strCache>
                <c:ptCount val="20"/>
                <c:pt idx="0">
                  <c:v>Alcohol</c:v>
                </c:pt>
                <c:pt idx="1">
                  <c:v>Mortgage</c:v>
                </c:pt>
                <c:pt idx="2">
                  <c:v>Donations</c:v>
                </c:pt>
                <c:pt idx="3">
                  <c:v>Eating out</c:v>
                </c:pt>
                <c:pt idx="4">
                  <c:v>Electrical Repairs</c:v>
                </c:pt>
                <c:pt idx="5">
                  <c:v>Entertainment</c:v>
                </c:pt>
                <c:pt idx="6">
                  <c:v>Fuel</c:v>
                </c:pt>
                <c:pt idx="7">
                  <c:v>Gas for bottles</c:v>
                </c:pt>
                <c:pt idx="8">
                  <c:v>General  Goods</c:v>
                </c:pt>
                <c:pt idx="9">
                  <c:v>Groceries</c:v>
                </c:pt>
                <c:pt idx="10">
                  <c:v>Holiday park fees</c:v>
                </c:pt>
                <c:pt idx="11">
                  <c:v>Insurances</c:v>
                </c:pt>
                <c:pt idx="12">
                  <c:v>Mechanical repairs</c:v>
                </c:pt>
                <c:pt idx="13">
                  <c:v>Misc expence</c:v>
                </c:pt>
                <c:pt idx="14">
                  <c:v>Plumbing Repairs </c:v>
                </c:pt>
                <c:pt idx="15">
                  <c:v>Registrations</c:v>
                </c:pt>
                <c:pt idx="16">
                  <c:v>Water </c:v>
                </c:pt>
                <c:pt idx="17">
                  <c:v>Internet </c:v>
                </c:pt>
                <c:pt idx="18">
                  <c:v>Activities</c:v>
                </c:pt>
                <c:pt idx="19">
                  <c:v>Caravan items</c:v>
                </c:pt>
              </c:strCache>
            </c:strRef>
          </c:cat>
          <c:val>
            <c:numRef>
              <c:f>'Cost Tracking'!$A$3:$E$3</c:f>
              <c:numCache>
                <c:formatCode>0.00</c:formatCode>
                <c:ptCount val="5"/>
                <c:pt idx="0" formatCode="General">
                  <c:v>0</c:v>
                </c:pt>
                <c:pt idx="1">
                  <c:v>0</c:v>
                </c:pt>
                <c:pt idx="2" formatCode="General">
                  <c:v>0</c:v>
                </c:pt>
                <c:pt idx="4" formatCode="&quot;$&quot;#,##0.00">
                  <c:v>0</c:v>
                </c:pt>
              </c:numCache>
            </c:numRef>
          </c:val>
        </c:ser>
        <c:ser>
          <c:idx val="3"/>
          <c:order val="3"/>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cat>
            <c:strRef>
              <c:f>'Cost Tracking'!$A$23:$A$42</c:f>
              <c:strCache>
                <c:ptCount val="20"/>
                <c:pt idx="0">
                  <c:v>Alcohol</c:v>
                </c:pt>
                <c:pt idx="1">
                  <c:v>Mortgage</c:v>
                </c:pt>
                <c:pt idx="2">
                  <c:v>Donations</c:v>
                </c:pt>
                <c:pt idx="3">
                  <c:v>Eating out</c:v>
                </c:pt>
                <c:pt idx="4">
                  <c:v>Electrical Repairs</c:v>
                </c:pt>
                <c:pt idx="5">
                  <c:v>Entertainment</c:v>
                </c:pt>
                <c:pt idx="6">
                  <c:v>Fuel</c:v>
                </c:pt>
                <c:pt idx="7">
                  <c:v>Gas for bottles</c:v>
                </c:pt>
                <c:pt idx="8">
                  <c:v>General  Goods</c:v>
                </c:pt>
                <c:pt idx="9">
                  <c:v>Groceries</c:v>
                </c:pt>
                <c:pt idx="10">
                  <c:v>Holiday park fees</c:v>
                </c:pt>
                <c:pt idx="11">
                  <c:v>Insurances</c:v>
                </c:pt>
                <c:pt idx="12">
                  <c:v>Mechanical repairs</c:v>
                </c:pt>
                <c:pt idx="13">
                  <c:v>Misc expence</c:v>
                </c:pt>
                <c:pt idx="14">
                  <c:v>Plumbing Repairs </c:v>
                </c:pt>
                <c:pt idx="15">
                  <c:v>Registrations</c:v>
                </c:pt>
                <c:pt idx="16">
                  <c:v>Water </c:v>
                </c:pt>
                <c:pt idx="17">
                  <c:v>Internet </c:v>
                </c:pt>
                <c:pt idx="18">
                  <c:v>Activities</c:v>
                </c:pt>
                <c:pt idx="19">
                  <c:v>Caravan items</c:v>
                </c:pt>
              </c:strCache>
            </c:strRef>
          </c:cat>
          <c:val>
            <c:numRef>
              <c:f>'Cost Tracking'!$A$4:$E$4</c:f>
              <c:numCache>
                <c:formatCode>0</c:formatCode>
                <c:ptCount val="5"/>
                <c:pt idx="0" formatCode="General">
                  <c:v>0</c:v>
                </c:pt>
                <c:pt idx="1">
                  <c:v>0</c:v>
                </c:pt>
                <c:pt idx="2" formatCode="General">
                  <c:v>0</c:v>
                </c:pt>
                <c:pt idx="4" formatCode="&quot;$&quot;#,##0.00">
                  <c:v>0</c:v>
                </c:pt>
              </c:numCache>
            </c:numRef>
          </c:val>
        </c:ser>
        <c:ser>
          <c:idx val="4"/>
          <c:order val="4"/>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cat>
            <c:strRef>
              <c:f>'Cost Tracking'!$A$23:$A$42</c:f>
              <c:strCache>
                <c:ptCount val="20"/>
                <c:pt idx="0">
                  <c:v>Alcohol</c:v>
                </c:pt>
                <c:pt idx="1">
                  <c:v>Mortgage</c:v>
                </c:pt>
                <c:pt idx="2">
                  <c:v>Donations</c:v>
                </c:pt>
                <c:pt idx="3">
                  <c:v>Eating out</c:v>
                </c:pt>
                <c:pt idx="4">
                  <c:v>Electrical Repairs</c:v>
                </c:pt>
                <c:pt idx="5">
                  <c:v>Entertainment</c:v>
                </c:pt>
                <c:pt idx="6">
                  <c:v>Fuel</c:v>
                </c:pt>
                <c:pt idx="7">
                  <c:v>Gas for bottles</c:v>
                </c:pt>
                <c:pt idx="8">
                  <c:v>General  Goods</c:v>
                </c:pt>
                <c:pt idx="9">
                  <c:v>Groceries</c:v>
                </c:pt>
                <c:pt idx="10">
                  <c:v>Holiday park fees</c:v>
                </c:pt>
                <c:pt idx="11">
                  <c:v>Insurances</c:v>
                </c:pt>
                <c:pt idx="12">
                  <c:v>Mechanical repairs</c:v>
                </c:pt>
                <c:pt idx="13">
                  <c:v>Misc expence</c:v>
                </c:pt>
                <c:pt idx="14">
                  <c:v>Plumbing Repairs </c:v>
                </c:pt>
                <c:pt idx="15">
                  <c:v>Registrations</c:v>
                </c:pt>
                <c:pt idx="16">
                  <c:v>Water </c:v>
                </c:pt>
                <c:pt idx="17">
                  <c:v>Internet </c:v>
                </c:pt>
                <c:pt idx="18">
                  <c:v>Activities</c:v>
                </c:pt>
                <c:pt idx="19">
                  <c:v>Caravan items</c:v>
                </c:pt>
              </c:strCache>
            </c:strRef>
          </c:cat>
          <c:val>
            <c:numRef>
              <c:f>'Cost Tracking'!$A$5:$E$5</c:f>
              <c:numCache>
                <c:formatCode>0</c:formatCode>
                <c:ptCount val="5"/>
                <c:pt idx="2" formatCode="General">
                  <c:v>0</c:v>
                </c:pt>
                <c:pt idx="4" formatCode="&quot;$&quot;#,##0.00">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Spent vs whats left</c:v>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'Cost Tracking'!$C$2:$D$3</c:f>
              <c:strCache>
                <c:ptCount val="2"/>
                <c:pt idx="0">
                  <c:v>Money spent</c:v>
                </c:pt>
                <c:pt idx="1">
                  <c:v>Money remaining</c:v>
                </c:pt>
              </c:strCache>
            </c:strRef>
          </c:cat>
          <c:val>
            <c:numRef>
              <c:f>'Cost Tracking'!$E$2:$E$3</c:f>
              <c:numCache>
                <c:formatCode>"$"#,##0.00</c:formatCode>
                <c:ptCount val="2"/>
                <c:pt idx="0">
                  <c:v>0</c:v>
                </c:pt>
                <c:pt idx="1">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Stats!$B$8</c:f>
              <c:strCache>
                <c:ptCount val="1"/>
                <c:pt idx="0">
                  <c:v>Total monthly spend</c:v>
                </c:pt>
              </c:strCache>
            </c:strRef>
          </c:tx>
          <c:spPr>
            <a:solidFill>
              <a:schemeClr val="accent2"/>
            </a:solidFill>
            <a:ln>
              <a:solidFill>
                <a:schemeClr val="accent1"/>
              </a:solidFill>
            </a:ln>
            <a:effectLst/>
            <a:sp3d>
              <a:contourClr>
                <a:schemeClr val="accent1"/>
              </a:contourClr>
            </a:sp3d>
          </c:spPr>
          <c:invertIfNegative val="0"/>
          <c:cat>
            <c:strRef>
              <c:f>Stats!$C$3:$N$3</c:f>
              <c:strCache>
                <c:ptCount val="12"/>
                <c:pt idx="0">
                  <c:v>Jan </c:v>
                </c:pt>
                <c:pt idx="1">
                  <c:v>Feb</c:v>
                </c:pt>
                <c:pt idx="2">
                  <c:v>Mar</c:v>
                </c:pt>
                <c:pt idx="3">
                  <c:v>Apr</c:v>
                </c:pt>
                <c:pt idx="4">
                  <c:v>May</c:v>
                </c:pt>
                <c:pt idx="5">
                  <c:v>Jun</c:v>
                </c:pt>
                <c:pt idx="6">
                  <c:v>Jul</c:v>
                </c:pt>
                <c:pt idx="7">
                  <c:v>Aug</c:v>
                </c:pt>
                <c:pt idx="8">
                  <c:v>Sep</c:v>
                </c:pt>
                <c:pt idx="9">
                  <c:v>Oct</c:v>
                </c:pt>
                <c:pt idx="10">
                  <c:v>Nov</c:v>
                </c:pt>
                <c:pt idx="11">
                  <c:v>Dec</c:v>
                </c:pt>
              </c:strCache>
            </c:strRef>
          </c:cat>
          <c:val>
            <c:numRef>
              <c:f>Stats!$C$8:$N$8</c:f>
              <c:numCache>
                <c:formatCode>"$"0;\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224023480"/>
        <c:axId val="224026224"/>
        <c:axId val="0"/>
      </c:bar3DChart>
      <c:catAx>
        <c:axId val="224023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026224"/>
        <c:crosses val="autoZero"/>
        <c:auto val="1"/>
        <c:lblAlgn val="ctr"/>
        <c:lblOffset val="100"/>
        <c:noMultiLvlLbl val="1"/>
      </c:catAx>
      <c:valAx>
        <c:axId val="224026224"/>
        <c:scaling>
          <c:orientation val="minMax"/>
        </c:scaling>
        <c:delete val="0"/>
        <c:axPos val="l"/>
        <c:majorGridlines>
          <c:spPr>
            <a:ln>
              <a:solidFill>
                <a:schemeClr val="tx1"/>
              </a:solidFill>
            </a:ln>
            <a:effectLst/>
          </c:spPr>
        </c:majorGridlines>
        <c:numFmt formatCode="&quot;$&quot;0;\ &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0234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a:gsLst>
        <a:gs pos="0">
          <a:srgbClr val="FAD4F8"/>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0</xdr:rowOff>
    </xdr:from>
    <xdr:to>
      <xdr:col>16</xdr:col>
      <xdr:colOff>19050</xdr:colOff>
      <xdr:row>19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11</xdr:row>
      <xdr:rowOff>9525</xdr:rowOff>
    </xdr:from>
    <xdr:to>
      <xdr:col>4</xdr:col>
      <xdr:colOff>704850</xdr:colOff>
      <xdr:row>19</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15</xdr:col>
      <xdr:colOff>581025</xdr:colOff>
      <xdr:row>14</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36"/>
  <sheetViews>
    <sheetView showGridLines="0" tabSelected="1" workbookViewId="0">
      <selection activeCell="B8" sqref="B8"/>
    </sheetView>
  </sheetViews>
  <sheetFormatPr defaultRowHeight="15" x14ac:dyDescent="0.25"/>
  <cols>
    <col min="1" max="1" width="45.7109375" customWidth="1"/>
    <col min="2" max="2" width="22.85546875" customWidth="1"/>
    <col min="3" max="3" width="9.7109375" bestFit="1" customWidth="1"/>
  </cols>
  <sheetData>
    <row r="1" spans="1:14" ht="37.5" customHeight="1" x14ac:dyDescent="0.25">
      <c r="A1" s="182" t="s">
        <v>155</v>
      </c>
      <c r="B1" s="183"/>
      <c r="C1" s="183"/>
      <c r="D1" s="184"/>
      <c r="F1" s="102"/>
      <c r="G1" s="142" t="s">
        <v>156</v>
      </c>
      <c r="H1" s="94"/>
      <c r="I1" s="94"/>
      <c r="J1" s="94"/>
      <c r="K1" s="94"/>
      <c r="L1" s="94"/>
      <c r="M1" s="94"/>
      <c r="N1" s="95"/>
    </row>
    <row r="2" spans="1:14" ht="39.75" customHeight="1" x14ac:dyDescent="0.25">
      <c r="A2" s="185"/>
      <c r="B2" s="186"/>
      <c r="C2" s="186"/>
      <c r="D2" s="187"/>
      <c r="F2" s="96"/>
      <c r="G2" s="191" t="s">
        <v>157</v>
      </c>
      <c r="H2" s="191"/>
      <c r="I2" s="25"/>
      <c r="J2" s="25"/>
      <c r="K2" s="25"/>
      <c r="L2" s="25"/>
      <c r="M2" s="25"/>
      <c r="N2" s="97"/>
    </row>
    <row r="3" spans="1:14" ht="47.25" customHeight="1" thickBot="1" x14ac:dyDescent="0.3">
      <c r="A3" s="188"/>
      <c r="B3" s="189"/>
      <c r="C3" s="189"/>
      <c r="D3" s="190"/>
      <c r="F3" s="96"/>
      <c r="G3" s="25"/>
      <c r="H3" s="143" t="s">
        <v>170</v>
      </c>
      <c r="I3" s="25"/>
      <c r="J3" s="25"/>
      <c r="K3" s="25"/>
      <c r="L3" s="25"/>
      <c r="M3" s="25"/>
      <c r="N3" s="97"/>
    </row>
    <row r="4" spans="1:14" ht="74.25" customHeight="1" thickBot="1" x14ac:dyDescent="0.3">
      <c r="A4" s="208" t="s">
        <v>227</v>
      </c>
      <c r="B4" s="208"/>
      <c r="C4" s="208"/>
      <c r="D4" s="208"/>
      <c r="F4" s="96"/>
      <c r="G4" s="192" t="s">
        <v>158</v>
      </c>
      <c r="H4" s="192"/>
      <c r="I4" s="25"/>
      <c r="J4" s="25"/>
      <c r="K4" s="25"/>
      <c r="L4" s="25"/>
      <c r="M4" s="25"/>
      <c r="N4" s="97"/>
    </row>
    <row r="5" spans="1:14" x14ac:dyDescent="0.25">
      <c r="A5" s="102"/>
      <c r="B5" s="180" t="s">
        <v>153</v>
      </c>
      <c r="C5" s="180"/>
      <c r="D5" s="181"/>
      <c r="F5" s="96"/>
      <c r="G5" s="25"/>
      <c r="H5" s="25" t="s">
        <v>159</v>
      </c>
      <c r="I5" s="25"/>
      <c r="J5" s="25"/>
      <c r="K5" s="25"/>
      <c r="L5" s="25"/>
      <c r="M5" s="25"/>
      <c r="N5" s="97"/>
    </row>
    <row r="6" spans="1:14" x14ac:dyDescent="0.25">
      <c r="A6" s="159" t="s">
        <v>151</v>
      </c>
      <c r="B6" s="104" t="s">
        <v>152</v>
      </c>
      <c r="C6" s="25"/>
      <c r="D6" s="97"/>
      <c r="F6" s="96"/>
      <c r="G6" s="144" t="s">
        <v>203</v>
      </c>
      <c r="H6" s="144"/>
      <c r="I6" s="25"/>
      <c r="J6" s="25"/>
      <c r="K6" s="25"/>
      <c r="L6" s="25"/>
      <c r="M6" s="25"/>
      <c r="N6" s="97"/>
    </row>
    <row r="7" spans="1:14" ht="14.25" customHeight="1" x14ac:dyDescent="0.25">
      <c r="A7" s="103" t="s">
        <v>223</v>
      </c>
      <c r="B7" s="110">
        <v>42736</v>
      </c>
      <c r="C7" s="169"/>
      <c r="D7" s="97"/>
      <c r="F7" s="96"/>
      <c r="G7" s="25"/>
      <c r="H7" s="206" t="s">
        <v>225</v>
      </c>
      <c r="I7" s="206"/>
      <c r="J7" s="206"/>
      <c r="K7" s="206"/>
      <c r="L7" s="206"/>
      <c r="M7" s="206"/>
      <c r="N7" s="207"/>
    </row>
    <row r="8" spans="1:14" ht="16.5" customHeight="1" x14ac:dyDescent="0.25">
      <c r="A8" s="103" t="s">
        <v>106</v>
      </c>
      <c r="B8" s="110"/>
      <c r="C8" s="25"/>
      <c r="D8" s="97"/>
      <c r="F8" s="96"/>
      <c r="G8" s="25"/>
      <c r="H8" s="206"/>
      <c r="I8" s="206"/>
      <c r="J8" s="206"/>
      <c r="K8" s="206"/>
      <c r="L8" s="206"/>
      <c r="M8" s="206"/>
      <c r="N8" s="207"/>
    </row>
    <row r="9" spans="1:14" x14ac:dyDescent="0.25">
      <c r="A9" s="103" t="s">
        <v>107</v>
      </c>
      <c r="B9" s="111"/>
      <c r="C9" s="178" t="e">
        <f>B9+#REF!</f>
        <v>#REF!</v>
      </c>
      <c r="D9" s="97"/>
      <c r="F9" s="96"/>
      <c r="G9" s="25"/>
      <c r="H9" s="25"/>
      <c r="I9" s="25"/>
      <c r="J9" s="25"/>
      <c r="K9" s="25"/>
      <c r="L9" s="25"/>
      <c r="M9" s="25"/>
      <c r="N9" s="97"/>
    </row>
    <row r="10" spans="1:14" x14ac:dyDescent="0.25">
      <c r="A10" s="103" t="s">
        <v>109</v>
      </c>
      <c r="B10" s="111"/>
      <c r="C10" s="25"/>
      <c r="D10" s="97"/>
      <c r="F10" s="96"/>
      <c r="G10" s="98" t="s">
        <v>141</v>
      </c>
      <c r="H10" s="25"/>
      <c r="I10" s="25"/>
      <c r="J10" s="25"/>
      <c r="K10" s="25"/>
      <c r="L10" s="25"/>
      <c r="M10" s="25"/>
      <c r="N10" s="97"/>
    </row>
    <row r="11" spans="1:14" x14ac:dyDescent="0.25">
      <c r="A11" s="105" t="s">
        <v>113</v>
      </c>
      <c r="B11" s="85"/>
      <c r="C11" s="25"/>
      <c r="D11" s="97"/>
      <c r="F11" s="96"/>
      <c r="G11" s="25"/>
      <c r="H11" s="25" t="s">
        <v>160</v>
      </c>
      <c r="I11" s="25"/>
      <c r="J11" s="25"/>
      <c r="K11" s="25"/>
      <c r="L11" s="25"/>
      <c r="M11" s="25"/>
      <c r="N11" s="97"/>
    </row>
    <row r="12" spans="1:14" x14ac:dyDescent="0.25">
      <c r="A12" s="205" t="s">
        <v>213</v>
      </c>
      <c r="B12" s="63"/>
      <c r="C12" s="141">
        <f>IF(B12,B12,0)</f>
        <v>0</v>
      </c>
      <c r="D12" s="97"/>
      <c r="F12" s="96"/>
      <c r="G12" s="193" t="s">
        <v>161</v>
      </c>
      <c r="H12" s="193"/>
      <c r="I12" s="25"/>
      <c r="J12" s="25"/>
      <c r="K12" s="25"/>
      <c r="L12" s="25"/>
      <c r="M12" s="25"/>
      <c r="N12" s="97"/>
    </row>
    <row r="13" spans="1:14" x14ac:dyDescent="0.25">
      <c r="A13" s="205"/>
      <c r="B13" s="25"/>
      <c r="C13" s="25"/>
      <c r="D13" s="97"/>
      <c r="F13" s="96"/>
      <c r="G13" s="25"/>
      <c r="H13" s="25" t="s">
        <v>162</v>
      </c>
      <c r="I13" s="25"/>
      <c r="J13" s="25"/>
      <c r="K13" s="25"/>
      <c r="L13" s="25"/>
      <c r="M13" s="25"/>
      <c r="N13" s="97"/>
    </row>
    <row r="14" spans="1:14" x14ac:dyDescent="0.25">
      <c r="A14" s="106"/>
      <c r="B14" s="25"/>
      <c r="C14" s="25"/>
      <c r="D14" s="97"/>
      <c r="F14" s="96"/>
      <c r="G14" s="194" t="s">
        <v>161</v>
      </c>
      <c r="H14" s="194"/>
      <c r="I14" s="25"/>
      <c r="J14" s="25"/>
      <c r="K14" s="25"/>
      <c r="L14" s="25"/>
      <c r="M14" s="25"/>
      <c r="N14" s="97"/>
    </row>
    <row r="15" spans="1:14" x14ac:dyDescent="0.25">
      <c r="A15" s="96"/>
      <c r="B15" s="25"/>
      <c r="C15" s="25"/>
      <c r="D15" s="97"/>
      <c r="F15" s="96"/>
      <c r="G15" s="25"/>
      <c r="H15" s="25" t="s">
        <v>171</v>
      </c>
      <c r="I15" s="25"/>
      <c r="J15" s="25"/>
      <c r="K15" s="25"/>
      <c r="L15" s="25"/>
      <c r="M15" s="25"/>
      <c r="N15" s="97"/>
    </row>
    <row r="16" spans="1:14" x14ac:dyDescent="0.25">
      <c r="A16" s="179" t="s">
        <v>154</v>
      </c>
      <c r="B16" s="112" t="s">
        <v>42</v>
      </c>
      <c r="C16" s="25"/>
      <c r="D16" s="97"/>
      <c r="F16" s="96"/>
      <c r="G16" s="195" t="s">
        <v>169</v>
      </c>
      <c r="H16" s="195"/>
      <c r="I16" s="25"/>
      <c r="J16" s="25"/>
      <c r="K16" s="25"/>
      <c r="L16" s="25"/>
      <c r="M16" s="25"/>
      <c r="N16" s="97"/>
    </row>
    <row r="17" spans="1:14" x14ac:dyDescent="0.25">
      <c r="A17" s="179"/>
      <c r="B17" s="112" t="s">
        <v>219</v>
      </c>
      <c r="C17" s="25"/>
      <c r="D17" s="97"/>
      <c r="F17" s="96"/>
      <c r="G17" s="25"/>
      <c r="H17" s="25" t="s">
        <v>172</v>
      </c>
      <c r="I17" s="25"/>
      <c r="J17" s="25"/>
      <c r="K17" s="25"/>
      <c r="L17" s="25"/>
      <c r="M17" s="25"/>
      <c r="N17" s="97"/>
    </row>
    <row r="18" spans="1:14" ht="15.75" thickBot="1" x14ac:dyDescent="0.3">
      <c r="A18" s="179"/>
      <c r="B18" s="112" t="s">
        <v>173</v>
      </c>
      <c r="C18" s="25"/>
      <c r="D18" s="97"/>
      <c r="F18" s="99"/>
      <c r="G18" s="100"/>
      <c r="H18" s="100"/>
      <c r="I18" s="100"/>
      <c r="J18" s="100"/>
      <c r="K18" s="100"/>
      <c r="L18" s="100"/>
      <c r="M18" s="100"/>
      <c r="N18" s="101"/>
    </row>
    <row r="19" spans="1:14" x14ac:dyDescent="0.25">
      <c r="A19" s="179"/>
      <c r="B19" s="112" t="s">
        <v>49</v>
      </c>
      <c r="C19" s="25"/>
      <c r="D19" s="97"/>
    </row>
    <row r="20" spans="1:14" x14ac:dyDescent="0.25">
      <c r="A20" s="179"/>
      <c r="B20" s="112" t="s">
        <v>11</v>
      </c>
      <c r="C20" s="25"/>
      <c r="D20" s="97"/>
      <c r="F20" s="196" t="s">
        <v>226</v>
      </c>
      <c r="G20" s="197"/>
      <c r="H20" s="197"/>
      <c r="I20" s="197"/>
      <c r="J20" s="197"/>
      <c r="K20" s="197"/>
      <c r="L20" s="197"/>
      <c r="M20" s="197"/>
      <c r="N20" s="198"/>
    </row>
    <row r="21" spans="1:14" x14ac:dyDescent="0.25">
      <c r="A21" s="179"/>
      <c r="B21" s="112" t="s">
        <v>38</v>
      </c>
      <c r="C21" s="25"/>
      <c r="D21" s="97"/>
      <c r="F21" s="199"/>
      <c r="G21" s="200"/>
      <c r="H21" s="200"/>
      <c r="I21" s="200"/>
      <c r="J21" s="200"/>
      <c r="K21" s="200"/>
      <c r="L21" s="200"/>
      <c r="M21" s="200"/>
      <c r="N21" s="201"/>
    </row>
    <row r="22" spans="1:14" x14ac:dyDescent="0.25">
      <c r="A22" s="179"/>
      <c r="B22" s="112" t="s">
        <v>5</v>
      </c>
      <c r="C22" s="25"/>
      <c r="D22" s="97"/>
      <c r="F22" s="199"/>
      <c r="G22" s="200"/>
      <c r="H22" s="200"/>
      <c r="I22" s="200"/>
      <c r="J22" s="200"/>
      <c r="K22" s="200"/>
      <c r="L22" s="200"/>
      <c r="M22" s="200"/>
      <c r="N22" s="201"/>
    </row>
    <row r="23" spans="1:14" x14ac:dyDescent="0.25">
      <c r="A23" s="179"/>
      <c r="B23" s="112" t="s">
        <v>41</v>
      </c>
      <c r="C23" s="25"/>
      <c r="D23" s="97"/>
      <c r="F23" s="202"/>
      <c r="G23" s="203"/>
      <c r="H23" s="203"/>
      <c r="I23" s="203"/>
      <c r="J23" s="203"/>
      <c r="K23" s="203"/>
      <c r="L23" s="203"/>
      <c r="M23" s="203"/>
      <c r="N23" s="204"/>
    </row>
    <row r="24" spans="1:14" x14ac:dyDescent="0.25">
      <c r="A24" s="96"/>
      <c r="B24" s="112" t="s">
        <v>13</v>
      </c>
      <c r="C24" s="25"/>
      <c r="D24" s="97"/>
    </row>
    <row r="25" spans="1:14" x14ac:dyDescent="0.25">
      <c r="A25" s="96"/>
      <c r="B25" s="112" t="s">
        <v>14</v>
      </c>
      <c r="C25" s="25"/>
      <c r="D25" s="97"/>
    </row>
    <row r="26" spans="1:14" x14ac:dyDescent="0.25">
      <c r="A26" s="96"/>
      <c r="B26" s="112" t="s">
        <v>40</v>
      </c>
      <c r="C26" s="25"/>
      <c r="D26" s="97"/>
    </row>
    <row r="27" spans="1:14" x14ac:dyDescent="0.25">
      <c r="A27" s="96"/>
      <c r="B27" s="112" t="s">
        <v>8</v>
      </c>
      <c r="C27" s="25"/>
      <c r="D27" s="97"/>
    </row>
    <row r="28" spans="1:14" x14ac:dyDescent="0.25">
      <c r="A28" s="96"/>
      <c r="B28" s="112" t="s">
        <v>10</v>
      </c>
      <c r="C28" s="25"/>
      <c r="D28" s="97"/>
    </row>
    <row r="29" spans="1:14" x14ac:dyDescent="0.25">
      <c r="A29" s="96"/>
      <c r="B29" s="112" t="s">
        <v>39</v>
      </c>
      <c r="C29" s="25"/>
      <c r="D29" s="97"/>
    </row>
    <row r="30" spans="1:14" x14ac:dyDescent="0.25">
      <c r="A30" s="96"/>
      <c r="B30" s="112" t="s">
        <v>12</v>
      </c>
      <c r="C30" s="25"/>
      <c r="D30" s="97"/>
    </row>
    <row r="31" spans="1:14" x14ac:dyDescent="0.25">
      <c r="A31" s="96"/>
      <c r="B31" s="112" t="s">
        <v>9</v>
      </c>
      <c r="C31" s="25"/>
      <c r="D31" s="97"/>
    </row>
    <row r="32" spans="1:14" x14ac:dyDescent="0.25">
      <c r="A32" s="96"/>
      <c r="B32" s="112" t="s">
        <v>7</v>
      </c>
      <c r="C32" s="25"/>
      <c r="D32" s="97"/>
    </row>
    <row r="33" spans="1:4" x14ac:dyDescent="0.25">
      <c r="A33" s="96"/>
      <c r="B33" s="112" t="s">
        <v>55</v>
      </c>
      <c r="C33" s="25"/>
      <c r="D33" s="97"/>
    </row>
    <row r="34" spans="1:4" x14ac:dyDescent="0.25">
      <c r="A34" s="96"/>
      <c r="B34" s="112" t="s">
        <v>124</v>
      </c>
      <c r="C34" s="25"/>
      <c r="D34" s="97"/>
    </row>
    <row r="35" spans="1:4" x14ac:dyDescent="0.25">
      <c r="A35" s="96"/>
      <c r="B35" s="112" t="s">
        <v>201</v>
      </c>
      <c r="C35" s="25"/>
      <c r="D35" s="97"/>
    </row>
    <row r="36" spans="1:4" ht="15.75" thickBot="1" x14ac:dyDescent="0.3">
      <c r="A36" s="99"/>
      <c r="B36" s="100"/>
      <c r="C36" s="100"/>
      <c r="D36" s="101"/>
    </row>
  </sheetData>
  <sheetProtection sheet="1" objects="1" scenarios="1" selectLockedCells="1"/>
  <mergeCells count="12">
    <mergeCell ref="A16:A23"/>
    <mergeCell ref="B5:D5"/>
    <mergeCell ref="A1:D3"/>
    <mergeCell ref="G2:H2"/>
    <mergeCell ref="G4:H4"/>
    <mergeCell ref="G12:H12"/>
    <mergeCell ref="G14:H14"/>
    <mergeCell ref="G16:H16"/>
    <mergeCell ref="F20:N23"/>
    <mergeCell ref="A12:A13"/>
    <mergeCell ref="H7:N8"/>
    <mergeCell ref="A4:D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RX3QsAooA8n2SwZX4Uq7YP+XhaQ1gvGd+S0WncJT1OsMxgs3P1h2OF6ROjIuv4ftApecXUJ0jwh+lhPqh0DPHw==" saltValue="eSrdqXNkiBtPZ2cuLMDBzw=="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topLeftCell="A2"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xH59Sg7WUr1Ni8tHLuXGcKwaLgOyKcfQqN0GWD3pruDwYp5WQRqsNuxwaaX3E+k+ebF6nsp4rvfynBONMq0VdQ==" saltValue="D2Qt/GytiYjJNRHdj/aGhw=="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AbWnPAcMdx7hpl/FqfCgdAt1FsF8hG3o4dNIZzyt2719Opu7GPE+lN68EV0tSzB0815cxfP97iDewSjitoaWHw==" saltValue="a80wttkETKmE8UljMHucYA=="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HlpG9VbvZj2Xu1OA3jJyML3yblXggXZzy83fnfkZJdJUHmZyTKd7pwJ6m/+pzCAlmF3JcdNpxmkd/tQqg0O72w==" saltValue="aPM8RzGVSrO9RV+CFDHlLQ=="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zlfY9SeWbuI8lw/+svog5L3Nu1fiqy3+ZNNOfR9B5J2QsTsvvxplV9y3BZxWxGfl4o2AqoZiJpNK2N8huTjerQ==" saltValue="IzgkClukdbsX6+NoWyrl0Q=="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LBaQwhFba+/NR5lk//+i69VB9Jg1+Cx4DF1hl9qCujsdvJDpvRP7KMLs1M/MOGUMt58mV541iqn2C0MLgg+ycA==" saltValue="iTOQiPx+4eVe7ADJI4XIAw=="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OktOTd9Tva9Z5TVGgEGGLZZMj4WJik4W20+NV57vwsGuds3ARKHeQ4XAaCEeboZu7cssjG1R6oFAMk6uOuWsOw==" saltValue="Ju2FEPiQ/+O9purVSbwZcg=="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r2uvxAIdj+uMNtShgar6qRYIE+kHpsvt3FBOLRxKKjYd1viKzdSBZHCXP4LnfnmTzyacqR/AKbHesQkPoMMnHw==" saltValue="GFknWPCBpT3aySaQ3k08gQ=="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2"/>
  <sheetViews>
    <sheetView showGridLines="0" workbookViewId="0">
      <selection activeCell="B5" sqref="B5"/>
    </sheetView>
  </sheetViews>
  <sheetFormatPr defaultRowHeight="15" x14ac:dyDescent="0.25"/>
  <cols>
    <col min="1" max="1" width="35.42578125" bestFit="1" customWidth="1"/>
    <col min="2" max="2" width="10.42578125" customWidth="1"/>
    <col min="3" max="3" width="9.7109375" bestFit="1" customWidth="1"/>
    <col min="4" max="4" width="2.7109375" customWidth="1"/>
    <col min="5" max="5" width="2.42578125" customWidth="1"/>
    <col min="6" max="6" width="2.140625" customWidth="1"/>
    <col min="8" max="8" width="15.5703125" customWidth="1"/>
    <col min="9" max="9" width="15.28515625" customWidth="1"/>
    <col min="10" max="10" width="10.7109375" bestFit="1" customWidth="1"/>
    <col min="11" max="11" width="16.85546875" customWidth="1"/>
    <col min="12" max="12" width="14.140625" customWidth="1"/>
    <col min="13" max="13" width="10" customWidth="1"/>
    <col min="14" max="15" width="12.42578125" customWidth="1"/>
    <col min="17" max="17" width="12.42578125" customWidth="1"/>
    <col min="18" max="18" width="18.42578125" customWidth="1"/>
  </cols>
  <sheetData>
    <row r="1" spans="1:16" ht="26.25" x14ac:dyDescent="0.4">
      <c r="I1" s="281" t="s">
        <v>228</v>
      </c>
      <c r="J1" s="281"/>
      <c r="K1" s="281"/>
      <c r="L1" s="281"/>
      <c r="M1" s="281"/>
      <c r="N1" s="281"/>
    </row>
    <row r="2" spans="1:16" ht="43.5" customHeight="1" x14ac:dyDescent="0.25">
      <c r="I2" s="114" t="s">
        <v>139</v>
      </c>
      <c r="J2" s="1"/>
      <c r="K2" s="114" t="s">
        <v>138</v>
      </c>
      <c r="L2" s="115" t="s">
        <v>67</v>
      </c>
      <c r="M2" s="115" t="s">
        <v>66</v>
      </c>
      <c r="N2" s="116" t="s">
        <v>62</v>
      </c>
      <c r="O2" s="117" t="s">
        <v>149</v>
      </c>
      <c r="P2" s="117" t="s">
        <v>81</v>
      </c>
    </row>
    <row r="3" spans="1:16" x14ac:dyDescent="0.25">
      <c r="A3" s="51" t="s">
        <v>114</v>
      </c>
      <c r="B3" s="55" t="str">
        <f>IF(Instructions!B8,Instructions!B8,"")</f>
        <v/>
      </c>
      <c r="D3" s="46"/>
      <c r="G3" s="47" t="s">
        <v>141</v>
      </c>
      <c r="H3" s="47" t="s">
        <v>142</v>
      </c>
      <c r="I3" s="47" t="s">
        <v>140</v>
      </c>
      <c r="J3" s="48" t="s">
        <v>68</v>
      </c>
      <c r="K3" s="47" t="s">
        <v>148</v>
      </c>
      <c r="L3" s="48">
        <v>927</v>
      </c>
      <c r="M3" s="48">
        <v>927</v>
      </c>
      <c r="N3" s="48">
        <v>143</v>
      </c>
      <c r="O3" s="49">
        <f>IF(N3,N3/M3*100,"-")</f>
        <v>15.426105717367852</v>
      </c>
      <c r="P3" s="50">
        <f>IFERROR(O3,"")</f>
        <v>15.426105717367852</v>
      </c>
    </row>
    <row r="4" spans="1:16" x14ac:dyDescent="0.25">
      <c r="A4" s="52" t="s">
        <v>115</v>
      </c>
      <c r="B4" s="84">
        <f>Instructions!B11</f>
        <v>0</v>
      </c>
      <c r="H4" s="58" t="s">
        <v>129</v>
      </c>
      <c r="I4" s="264"/>
      <c r="J4" s="59" t="s">
        <v>68</v>
      </c>
      <c r="K4" s="264"/>
      <c r="L4" s="265"/>
      <c r="M4" s="59" t="str">
        <f>IF(L4,L4,"-")</f>
        <v>-</v>
      </c>
      <c r="N4" s="265"/>
      <c r="O4" s="60" t="str">
        <f t="shared" ref="O4:O16" si="0">IF(N4,N4/M4*100,"-")</f>
        <v>-</v>
      </c>
      <c r="P4" s="61" t="str">
        <f>IFERROR(AVERAGE(O4:O17),"-")</f>
        <v>-</v>
      </c>
    </row>
    <row r="5" spans="1:16" x14ac:dyDescent="0.25">
      <c r="A5" s="52" t="s">
        <v>116</v>
      </c>
      <c r="B5" s="85"/>
      <c r="H5" s="58" t="s">
        <v>130</v>
      </c>
      <c r="I5" s="58" t="str">
        <f t="shared" ref="I5:I10" si="1">IF(K4&gt;1,K4,"-")</f>
        <v>-</v>
      </c>
      <c r="J5" s="59" t="s">
        <v>68</v>
      </c>
      <c r="K5" s="264"/>
      <c r="L5" s="265"/>
      <c r="M5" s="59" t="str">
        <f t="shared" ref="M5:M16" si="2">IF(L5,L5-L4,"-")</f>
        <v>-</v>
      </c>
      <c r="N5" s="265"/>
      <c r="O5" s="60" t="str">
        <f t="shared" si="0"/>
        <v>-</v>
      </c>
    </row>
    <row r="6" spans="1:16" x14ac:dyDescent="0.25">
      <c r="A6" s="52" t="s">
        <v>120</v>
      </c>
      <c r="B6" s="113" t="str">
        <f>IF(B5,B5-B4,"-")</f>
        <v>-</v>
      </c>
      <c r="C6" s="56" t="s">
        <v>117</v>
      </c>
      <c r="H6" s="58" t="s">
        <v>131</v>
      </c>
      <c r="I6" s="58" t="str">
        <f t="shared" si="1"/>
        <v>-</v>
      </c>
      <c r="J6" s="59" t="s">
        <v>68</v>
      </c>
      <c r="K6" s="264"/>
      <c r="L6" s="265"/>
      <c r="M6" s="59" t="str">
        <f t="shared" si="2"/>
        <v>-</v>
      </c>
      <c r="N6" s="265"/>
      <c r="O6" s="60" t="str">
        <f t="shared" si="0"/>
        <v>-</v>
      </c>
    </row>
    <row r="7" spans="1:16" x14ac:dyDescent="0.25">
      <c r="A7" s="52"/>
      <c r="B7" s="56"/>
      <c r="H7" s="58" t="s">
        <v>132</v>
      </c>
      <c r="I7" s="58" t="str">
        <f t="shared" si="1"/>
        <v>-</v>
      </c>
      <c r="J7" s="59" t="s">
        <v>68</v>
      </c>
      <c r="K7" s="264"/>
      <c r="L7" s="265"/>
      <c r="M7" s="59" t="str">
        <f t="shared" si="2"/>
        <v>-</v>
      </c>
      <c r="N7" s="265"/>
      <c r="O7" s="60" t="str">
        <f t="shared" si="0"/>
        <v>-</v>
      </c>
    </row>
    <row r="8" spans="1:16" x14ac:dyDescent="0.25">
      <c r="A8" s="52" t="s">
        <v>119</v>
      </c>
      <c r="B8" s="57">
        <f>'Cost Tracking'!O29</f>
        <v>0</v>
      </c>
      <c r="H8" s="58" t="s">
        <v>143</v>
      </c>
      <c r="I8" s="58" t="str">
        <f t="shared" si="1"/>
        <v>-</v>
      </c>
      <c r="J8" s="59" t="s">
        <v>68</v>
      </c>
      <c r="K8" s="264"/>
      <c r="L8" s="265"/>
      <c r="M8" s="59" t="str">
        <f t="shared" si="2"/>
        <v>-</v>
      </c>
      <c r="N8" s="265"/>
      <c r="O8" s="60" t="str">
        <f t="shared" si="0"/>
        <v>-</v>
      </c>
    </row>
    <row r="9" spans="1:16" x14ac:dyDescent="0.25">
      <c r="A9" s="53" t="s">
        <v>118</v>
      </c>
      <c r="B9" s="57">
        <f>'Cost Tracking'!O33</f>
        <v>0</v>
      </c>
      <c r="D9" s="27"/>
      <c r="H9" s="58" t="s">
        <v>144</v>
      </c>
      <c r="I9" s="58" t="str">
        <f t="shared" si="1"/>
        <v>-</v>
      </c>
      <c r="J9" s="59" t="s">
        <v>68</v>
      </c>
      <c r="K9" s="264"/>
      <c r="L9" s="265"/>
      <c r="M9" s="59" t="str">
        <f t="shared" si="2"/>
        <v>-</v>
      </c>
      <c r="N9" s="265"/>
      <c r="O9" s="60" t="str">
        <f t="shared" si="0"/>
        <v>-</v>
      </c>
    </row>
    <row r="10" spans="1:16" x14ac:dyDescent="0.25">
      <c r="A10" s="53" t="s">
        <v>121</v>
      </c>
      <c r="B10" s="57">
        <f>'Cost Tracking'!O32</f>
        <v>0</v>
      </c>
      <c r="H10" s="58" t="s">
        <v>145</v>
      </c>
      <c r="I10" s="58" t="str">
        <f t="shared" si="1"/>
        <v>-</v>
      </c>
      <c r="J10" s="59" t="s">
        <v>68</v>
      </c>
      <c r="K10" s="264"/>
      <c r="L10" s="265"/>
      <c r="M10" s="59" t="str">
        <f t="shared" si="2"/>
        <v>-</v>
      </c>
      <c r="N10" s="265"/>
      <c r="O10" s="60" t="str">
        <f t="shared" si="0"/>
        <v>-</v>
      </c>
    </row>
    <row r="11" spans="1:16" x14ac:dyDescent="0.25">
      <c r="A11" s="53" t="s">
        <v>122</v>
      </c>
      <c r="B11" s="57">
        <f>'Cost Tracking'!O41</f>
        <v>0</v>
      </c>
      <c r="H11" s="58" t="s">
        <v>146</v>
      </c>
      <c r="I11" s="58" t="str">
        <f t="shared" ref="I11:I16" si="3">IF(K10&gt;1,K10,"-")</f>
        <v>-</v>
      </c>
      <c r="J11" s="59" t="s">
        <v>68</v>
      </c>
      <c r="K11" s="264"/>
      <c r="L11" s="265"/>
      <c r="M11" s="59" t="str">
        <f t="shared" si="2"/>
        <v>-</v>
      </c>
      <c r="N11" s="265"/>
      <c r="O11" s="60" t="str">
        <f t="shared" si="0"/>
        <v>-</v>
      </c>
    </row>
    <row r="12" spans="1:16" x14ac:dyDescent="0.25">
      <c r="A12" s="53" t="s">
        <v>123</v>
      </c>
      <c r="B12" s="57">
        <f>'Cost Tracking'!O23</f>
        <v>0</v>
      </c>
      <c r="H12" s="58" t="s">
        <v>147</v>
      </c>
      <c r="I12" s="58" t="str">
        <f t="shared" si="3"/>
        <v>-</v>
      </c>
      <c r="J12" s="59" t="s">
        <v>68</v>
      </c>
      <c r="K12" s="264"/>
      <c r="L12" s="265"/>
      <c r="M12" s="59" t="str">
        <f t="shared" si="2"/>
        <v>-</v>
      </c>
      <c r="N12" s="265"/>
      <c r="O12" s="60" t="str">
        <f t="shared" si="0"/>
        <v>-</v>
      </c>
    </row>
    <row r="13" spans="1:16" x14ac:dyDescent="0.25">
      <c r="A13" s="176" t="s">
        <v>178</v>
      </c>
      <c r="B13" s="62"/>
      <c r="H13" s="58" t="s">
        <v>133</v>
      </c>
      <c r="I13" s="58" t="str">
        <f t="shared" si="3"/>
        <v>-</v>
      </c>
      <c r="J13" s="59" t="s">
        <v>68</v>
      </c>
      <c r="K13" s="264"/>
      <c r="L13" s="265"/>
      <c r="M13" s="59" t="str">
        <f t="shared" si="2"/>
        <v>-</v>
      </c>
      <c r="N13" s="265"/>
      <c r="O13" s="60" t="str">
        <f t="shared" si="0"/>
        <v>-</v>
      </c>
    </row>
    <row r="14" spans="1:16" x14ac:dyDescent="0.25">
      <c r="A14" s="176" t="s">
        <v>175</v>
      </c>
      <c r="B14" s="63"/>
      <c r="C14" s="28"/>
      <c r="D14" s="28"/>
      <c r="E14" s="27"/>
      <c r="H14" s="58" t="s">
        <v>134</v>
      </c>
      <c r="I14" s="58" t="str">
        <f t="shared" si="3"/>
        <v>-</v>
      </c>
      <c r="J14" s="59" t="s">
        <v>68</v>
      </c>
      <c r="K14" s="264"/>
      <c r="L14" s="265"/>
      <c r="M14" s="59" t="str">
        <f t="shared" si="2"/>
        <v>-</v>
      </c>
      <c r="N14" s="265"/>
      <c r="O14" s="60" t="str">
        <f t="shared" si="0"/>
        <v>-</v>
      </c>
    </row>
    <row r="15" spans="1:16" x14ac:dyDescent="0.25">
      <c r="A15" s="176" t="s">
        <v>221</v>
      </c>
      <c r="B15" s="63"/>
      <c r="H15" s="58" t="s">
        <v>135</v>
      </c>
      <c r="I15" s="58" t="str">
        <f t="shared" si="3"/>
        <v>-</v>
      </c>
      <c r="J15" s="59" t="s">
        <v>68</v>
      </c>
      <c r="K15" s="264"/>
      <c r="L15" s="265"/>
      <c r="M15" s="59" t="str">
        <f t="shared" si="2"/>
        <v>-</v>
      </c>
      <c r="N15" s="265"/>
      <c r="O15" s="60" t="str">
        <f t="shared" si="0"/>
        <v>-</v>
      </c>
    </row>
    <row r="16" spans="1:16" ht="18" customHeight="1" x14ac:dyDescent="0.25">
      <c r="A16" s="176" t="s">
        <v>221</v>
      </c>
      <c r="B16" s="63"/>
      <c r="H16" s="58" t="s">
        <v>136</v>
      </c>
      <c r="I16" s="58" t="str">
        <f t="shared" si="3"/>
        <v>-</v>
      </c>
      <c r="J16" s="59" t="s">
        <v>68</v>
      </c>
      <c r="K16" s="264"/>
      <c r="L16" s="265"/>
      <c r="M16" s="59" t="str">
        <f t="shared" si="2"/>
        <v>-</v>
      </c>
      <c r="N16" s="265"/>
      <c r="O16" s="60" t="str">
        <f t="shared" si="0"/>
        <v>-</v>
      </c>
    </row>
    <row r="17" spans="1:17" x14ac:dyDescent="0.25">
      <c r="A17" s="176" t="s">
        <v>221</v>
      </c>
      <c r="B17" s="63"/>
      <c r="H17" s="58" t="s">
        <v>137</v>
      </c>
      <c r="I17" s="58" t="str">
        <f t="shared" ref="I17" si="4">IF(K16&gt;1,K16,"-")</f>
        <v>-</v>
      </c>
      <c r="J17" s="59" t="s">
        <v>68</v>
      </c>
      <c r="K17" s="264"/>
      <c r="L17" s="265"/>
      <c r="M17" s="59" t="str">
        <f t="shared" ref="M17" si="5">IF(L17,L17-L16,"-")</f>
        <v>-</v>
      </c>
      <c r="N17" s="265"/>
      <c r="O17" s="60" t="str">
        <f t="shared" ref="O17" si="6">IF(N17,N17/M17*100,"-")</f>
        <v>-</v>
      </c>
    </row>
    <row r="18" spans="1:17" x14ac:dyDescent="0.25">
      <c r="A18" s="176" t="s">
        <v>221</v>
      </c>
      <c r="B18" s="63"/>
    </row>
    <row r="19" spans="1:17" x14ac:dyDescent="0.25">
      <c r="A19" s="176" t="s">
        <v>221</v>
      </c>
      <c r="B19" s="63"/>
      <c r="H19" s="148"/>
      <c r="I19" s="148"/>
      <c r="J19" s="148"/>
      <c r="K19" s="148"/>
      <c r="L19" s="148"/>
      <c r="M19" s="148"/>
      <c r="N19" s="148"/>
      <c r="O19" s="148"/>
    </row>
    <row r="20" spans="1:17" ht="31.5" customHeight="1" x14ac:dyDescent="0.25">
      <c r="A20" s="176" t="s">
        <v>221</v>
      </c>
      <c r="B20" s="63"/>
      <c r="I20" s="121" t="s">
        <v>179</v>
      </c>
      <c r="J20" s="121"/>
      <c r="K20" s="121" t="s">
        <v>180</v>
      </c>
      <c r="L20" s="122" t="s">
        <v>181</v>
      </c>
      <c r="M20" s="121" t="s">
        <v>182</v>
      </c>
      <c r="N20" s="123" t="str">
        <f>IF(ISBLANK(J23),"Hours of driving","")</f>
        <v>Hours of driving</v>
      </c>
    </row>
    <row r="21" spans="1:17" ht="30" x14ac:dyDescent="0.25">
      <c r="A21" s="176" t="s">
        <v>221</v>
      </c>
      <c r="B21" s="63"/>
      <c r="H21" s="133" t="s">
        <v>183</v>
      </c>
      <c r="I21" s="124" t="s">
        <v>184</v>
      </c>
      <c r="J21" s="266">
        <v>16</v>
      </c>
      <c r="K21" s="125">
        <f>IF(J24,J21*(J24/100),J21*(L21/100))</f>
        <v>160</v>
      </c>
      <c r="L21" s="126">
        <f>IF(J24,J24,J23*80)</f>
        <v>1000</v>
      </c>
      <c r="M21" s="127">
        <f>K21*J22</f>
        <v>211.20000000000002</v>
      </c>
      <c r="N21" s="128" t="str">
        <f>IF(ISBLANK(J23),J24/80 &amp;" hours","")</f>
        <v>12.5 hours</v>
      </c>
    </row>
    <row r="22" spans="1:17" x14ac:dyDescent="0.25">
      <c r="A22" s="176" t="s">
        <v>221</v>
      </c>
      <c r="B22" s="63"/>
      <c r="I22" s="124" t="s">
        <v>185</v>
      </c>
      <c r="J22" s="267">
        <v>1.32</v>
      </c>
      <c r="N22" s="129">
        <f>J23/1.25</f>
        <v>0</v>
      </c>
    </row>
    <row r="23" spans="1:17" ht="27" customHeight="1" x14ac:dyDescent="0.25">
      <c r="A23" s="176" t="s">
        <v>221</v>
      </c>
      <c r="B23" s="63"/>
      <c r="H23" s="245" t="s">
        <v>186</v>
      </c>
      <c r="I23" s="124" t="s">
        <v>187</v>
      </c>
      <c r="J23" s="266"/>
      <c r="K23" s="246" t="str">
        <f>IF(ISBLANK(J23),"",IF(ISBLANK(J24),"","&lt;-- Remove one of these figures"))</f>
        <v/>
      </c>
      <c r="L23" s="247"/>
      <c r="M23" s="130"/>
      <c r="N23" s="129"/>
    </row>
    <row r="24" spans="1:17" ht="35.25" customHeight="1" x14ac:dyDescent="0.25">
      <c r="A24" s="176" t="s">
        <v>221</v>
      </c>
      <c r="B24" s="63"/>
      <c r="H24" s="245"/>
      <c r="I24" s="154" t="s">
        <v>188</v>
      </c>
      <c r="J24" s="268">
        <v>1000</v>
      </c>
      <c r="K24" s="246" t="str">
        <f>K23</f>
        <v/>
      </c>
      <c r="L24" s="247"/>
      <c r="M24" s="130"/>
      <c r="N24" s="129"/>
    </row>
    <row r="25" spans="1:17" x14ac:dyDescent="0.25">
      <c r="A25" s="176" t="s">
        <v>221</v>
      </c>
      <c r="B25" s="63"/>
      <c r="I25" s="131" t="s">
        <v>187</v>
      </c>
      <c r="J25" s="132">
        <f>IF(J24,J24/80,"")</f>
        <v>12.5</v>
      </c>
      <c r="K25" s="196" t="str">
        <f>IF(J24,"To travel "&amp;J24&amp;" km you would expect to use "&amp;K21&amp;" Litres and cost around $" &amp;M21&amp; " and drive for " &amp;N21&amp; "","To drive for " &amp;J23&amp;" Hours @80km/h you'd expect to use "&amp;K21&amp;" Litres, travel "&amp;L21&amp;" km and pay around $"&amp;M21&amp;" in fuel")</f>
        <v>To travel 1000 km you would expect to use 160 Litres and cost around $211.2 and drive for 12.5 hours</v>
      </c>
      <c r="L25" s="197"/>
      <c r="M25" s="197"/>
      <c r="N25" s="197"/>
      <c r="O25" s="197"/>
      <c r="P25" s="197"/>
      <c r="Q25" s="198"/>
    </row>
    <row r="26" spans="1:17" x14ac:dyDescent="0.25">
      <c r="A26" s="176" t="s">
        <v>221</v>
      </c>
      <c r="B26" s="63"/>
      <c r="K26" s="199"/>
      <c r="L26" s="200"/>
      <c r="M26" s="200"/>
      <c r="N26" s="200"/>
      <c r="O26" s="200"/>
      <c r="P26" s="200"/>
      <c r="Q26" s="201"/>
    </row>
    <row r="27" spans="1:17" x14ac:dyDescent="0.25">
      <c r="A27" s="176" t="s">
        <v>221</v>
      </c>
      <c r="B27" s="63"/>
      <c r="K27" s="199"/>
      <c r="L27" s="200"/>
      <c r="M27" s="200"/>
      <c r="N27" s="200"/>
      <c r="O27" s="200"/>
      <c r="P27" s="200"/>
      <c r="Q27" s="201"/>
    </row>
    <row r="28" spans="1:17" x14ac:dyDescent="0.25">
      <c r="A28" s="176" t="s">
        <v>221</v>
      </c>
      <c r="B28" s="63"/>
      <c r="K28" s="202"/>
      <c r="L28" s="203"/>
      <c r="M28" s="203"/>
      <c r="N28" s="203"/>
      <c r="O28" s="203"/>
      <c r="P28" s="203"/>
      <c r="Q28" s="204"/>
    </row>
    <row r="29" spans="1:17" x14ac:dyDescent="0.25">
      <c r="A29" s="176" t="s">
        <v>221</v>
      </c>
      <c r="B29" s="63"/>
    </row>
    <row r="30" spans="1:17" x14ac:dyDescent="0.25">
      <c r="A30" s="176" t="s">
        <v>221</v>
      </c>
      <c r="B30" s="63"/>
    </row>
    <row r="31" spans="1:17" ht="45.75" customHeight="1" x14ac:dyDescent="0.25"/>
    <row r="32" spans="1:17" ht="15" customHeight="1" x14ac:dyDescent="0.25"/>
    <row r="35" spans="8:15" x14ac:dyDescent="0.25">
      <c r="H35" s="236" t="s">
        <v>210</v>
      </c>
      <c r="I35" s="236"/>
      <c r="J35" s="236"/>
      <c r="K35" s="236"/>
      <c r="L35" s="236"/>
      <c r="M35" s="236"/>
      <c r="N35" s="236"/>
      <c r="O35" s="236"/>
    </row>
    <row r="36" spans="8:15" x14ac:dyDescent="0.25">
      <c r="H36" s="236"/>
      <c r="I36" s="236"/>
      <c r="J36" s="236"/>
      <c r="K36" s="236"/>
      <c r="L36" s="236"/>
      <c r="M36" s="236"/>
      <c r="N36" s="236"/>
      <c r="O36" s="236"/>
    </row>
    <row r="38" spans="8:15" ht="15.75" thickBot="1" x14ac:dyDescent="0.3"/>
    <row r="39" spans="8:15" x14ac:dyDescent="0.25">
      <c r="H39" s="234" t="s">
        <v>211</v>
      </c>
      <c r="I39" s="235"/>
      <c r="J39" s="235"/>
      <c r="K39" s="235"/>
      <c r="L39" s="94"/>
      <c r="M39" s="94"/>
      <c r="N39" s="94"/>
      <c r="O39" s="95"/>
    </row>
    <row r="40" spans="8:15" x14ac:dyDescent="0.25">
      <c r="H40" s="96"/>
      <c r="I40" s="25"/>
      <c r="J40" s="25"/>
      <c r="K40" s="25"/>
      <c r="L40" s="25"/>
      <c r="M40" s="243" t="s">
        <v>128</v>
      </c>
      <c r="N40" s="243"/>
      <c r="O40" s="97"/>
    </row>
    <row r="41" spans="8:15" x14ac:dyDescent="0.25">
      <c r="H41" s="239" t="s">
        <v>176</v>
      </c>
      <c r="I41" s="240"/>
      <c r="J41" s="240"/>
      <c r="K41" s="269"/>
      <c r="L41" s="56" t="s">
        <v>127</v>
      </c>
      <c r="M41" s="54" t="s">
        <v>59</v>
      </c>
      <c r="N41" s="270"/>
      <c r="O41" s="155" t="s">
        <v>127</v>
      </c>
    </row>
    <row r="42" spans="8:15" x14ac:dyDescent="0.25">
      <c r="H42" s="241" t="s">
        <v>125</v>
      </c>
      <c r="I42" s="242"/>
      <c r="J42" s="242"/>
      <c r="K42" s="269"/>
      <c r="L42" s="56" t="s">
        <v>127</v>
      </c>
      <c r="M42" s="54" t="s">
        <v>59</v>
      </c>
      <c r="N42" s="270"/>
      <c r="O42" s="155" t="s">
        <v>127</v>
      </c>
    </row>
    <row r="43" spans="8:15" ht="15.75" thickBot="1" x14ac:dyDescent="0.3">
      <c r="H43" s="241" t="s">
        <v>126</v>
      </c>
      <c r="I43" s="242"/>
      <c r="J43" s="242"/>
      <c r="K43" s="269"/>
      <c r="L43" s="56" t="s">
        <v>127</v>
      </c>
      <c r="M43" s="54" t="s">
        <v>59</v>
      </c>
      <c r="N43" s="270"/>
      <c r="O43" s="155" t="s">
        <v>127</v>
      </c>
    </row>
    <row r="44" spans="8:15" ht="15.75" thickBot="1" x14ac:dyDescent="0.3">
      <c r="H44" s="96"/>
      <c r="I44" s="25"/>
      <c r="J44" s="25"/>
      <c r="K44" s="255" t="s">
        <v>192</v>
      </c>
      <c r="L44" s="256"/>
      <c r="M44" s="255" t="s">
        <v>193</v>
      </c>
      <c r="N44" s="256"/>
      <c r="O44" s="97"/>
    </row>
    <row r="45" spans="8:15" ht="15.75" thickBot="1" x14ac:dyDescent="0.3">
      <c r="H45" s="239" t="s">
        <v>194</v>
      </c>
      <c r="I45" s="240"/>
      <c r="J45" s="240"/>
      <c r="K45" s="271"/>
      <c r="L45" s="272"/>
      <c r="M45" s="273"/>
      <c r="N45" s="274"/>
      <c r="O45" s="97"/>
    </row>
    <row r="46" spans="8:15" ht="15.75" thickBot="1" x14ac:dyDescent="0.3">
      <c r="H46" s="239" t="s">
        <v>195</v>
      </c>
      <c r="I46" s="240"/>
      <c r="J46" s="240"/>
      <c r="K46" s="275"/>
      <c r="L46" s="275"/>
      <c r="M46" s="276"/>
      <c r="N46" s="274"/>
      <c r="O46" s="97"/>
    </row>
    <row r="47" spans="8:15" x14ac:dyDescent="0.25">
      <c r="H47" s="96"/>
      <c r="I47" s="25"/>
      <c r="J47" s="25"/>
      <c r="K47" s="25"/>
      <c r="L47" s="25"/>
      <c r="M47" s="257" t="str">
        <f>IF(M46,IF((K46-M46)&lt;21,"That’s good safe to travel",IF((K46-M46)&gt;21,"Consider a weight distribution hitch","Enter suspension values")),"Enter the suspension values")</f>
        <v>Enter the suspension values</v>
      </c>
      <c r="N47" s="258"/>
      <c r="O47" s="259"/>
    </row>
    <row r="48" spans="8:15" ht="15.75" thickBot="1" x14ac:dyDescent="0.3">
      <c r="H48" s="96"/>
      <c r="I48" s="25"/>
      <c r="J48" s="25"/>
      <c r="K48" s="25"/>
      <c r="L48" s="25"/>
      <c r="M48" s="260"/>
      <c r="N48" s="261"/>
      <c r="O48" s="262"/>
    </row>
    <row r="49" spans="8:15" x14ac:dyDescent="0.25">
      <c r="H49" s="96"/>
      <c r="I49" s="25"/>
      <c r="J49" s="25"/>
      <c r="K49" s="25"/>
      <c r="L49" s="25"/>
      <c r="M49" s="25"/>
      <c r="N49" s="25"/>
      <c r="O49" s="97"/>
    </row>
    <row r="50" spans="8:15" ht="18.75" x14ac:dyDescent="0.3">
      <c r="H50" s="237" t="s">
        <v>212</v>
      </c>
      <c r="I50" s="238"/>
      <c r="J50" s="25"/>
      <c r="K50" s="25"/>
      <c r="L50" s="25"/>
      <c r="M50" s="25"/>
      <c r="N50" s="25"/>
      <c r="O50" s="97"/>
    </row>
    <row r="51" spans="8:15" x14ac:dyDescent="0.25">
      <c r="H51" s="156" t="s">
        <v>200</v>
      </c>
      <c r="I51" s="139" t="s">
        <v>198</v>
      </c>
      <c r="J51" s="139" t="s">
        <v>199</v>
      </c>
      <c r="K51" s="25"/>
      <c r="L51" s="25"/>
      <c r="M51" s="25"/>
      <c r="N51" s="25"/>
      <c r="O51" s="97"/>
    </row>
    <row r="52" spans="8:15" x14ac:dyDescent="0.25">
      <c r="H52" s="157" t="s">
        <v>196</v>
      </c>
      <c r="I52" s="269"/>
      <c r="J52" s="269"/>
      <c r="K52" s="25"/>
      <c r="L52" s="25"/>
      <c r="M52" s="25"/>
      <c r="N52" s="25"/>
      <c r="O52" s="97"/>
    </row>
    <row r="53" spans="8:15" x14ac:dyDescent="0.25">
      <c r="H53" s="158" t="s">
        <v>197</v>
      </c>
      <c r="I53" s="269"/>
      <c r="J53" s="269"/>
      <c r="K53" s="25"/>
      <c r="L53" s="25"/>
      <c r="M53" s="25"/>
      <c r="N53" s="25"/>
      <c r="O53" s="97"/>
    </row>
    <row r="54" spans="8:15" ht="15.75" thickBot="1" x14ac:dyDescent="0.3">
      <c r="H54" s="99"/>
      <c r="I54" s="100"/>
      <c r="J54" s="100"/>
      <c r="K54" s="100"/>
      <c r="L54" s="100"/>
      <c r="M54" s="100"/>
      <c r="N54" s="100"/>
      <c r="O54" s="101"/>
    </row>
    <row r="57" spans="8:15" ht="18.75" x14ac:dyDescent="0.25">
      <c r="H57" s="151"/>
      <c r="I57" s="252" t="s">
        <v>204</v>
      </c>
      <c r="J57" s="253"/>
      <c r="K57" s="253"/>
      <c r="L57" s="253"/>
      <c r="M57" s="254"/>
      <c r="N57" s="150"/>
      <c r="O57" s="149"/>
    </row>
    <row r="58" spans="8:15" x14ac:dyDescent="0.25">
      <c r="H58" s="248" t="s">
        <v>205</v>
      </c>
      <c r="I58" s="249"/>
      <c r="J58" s="277"/>
      <c r="K58" s="277"/>
      <c r="L58" s="277"/>
      <c r="M58" s="278"/>
      <c r="N58" s="279"/>
      <c r="O58" s="279"/>
    </row>
    <row r="59" spans="8:15" x14ac:dyDescent="0.25">
      <c r="H59" s="250" t="s">
        <v>206</v>
      </c>
      <c r="I59" s="251"/>
      <c r="J59" s="280"/>
      <c r="K59" s="280"/>
      <c r="L59" s="280"/>
      <c r="M59" s="280"/>
      <c r="N59" s="280"/>
      <c r="O59" s="280"/>
    </row>
    <row r="60" spans="8:15" x14ac:dyDescent="0.25">
      <c r="H60" s="248" t="s">
        <v>207</v>
      </c>
      <c r="I60" s="249"/>
      <c r="J60" s="277"/>
      <c r="K60" s="277"/>
      <c r="L60" s="277"/>
      <c r="M60" s="278"/>
      <c r="N60" s="278"/>
      <c r="O60" s="278"/>
    </row>
    <row r="61" spans="8:15" x14ac:dyDescent="0.25">
      <c r="H61" s="250" t="s">
        <v>208</v>
      </c>
      <c r="I61" s="251"/>
      <c r="J61" s="277"/>
      <c r="K61" s="277"/>
      <c r="L61" s="278"/>
      <c r="M61" s="278"/>
      <c r="N61" s="278"/>
      <c r="O61" s="278"/>
    </row>
    <row r="62" spans="8:15" x14ac:dyDescent="0.25">
      <c r="H62" s="244" t="s">
        <v>209</v>
      </c>
      <c r="I62" s="244"/>
      <c r="J62" s="160" t="str">
        <f>IF(J61,J61-J60,"")</f>
        <v/>
      </c>
      <c r="K62" s="160" t="str">
        <f t="shared" ref="K62:O62" si="7">IF(K61,K61-K60,"")</f>
        <v/>
      </c>
      <c r="L62" s="160" t="str">
        <f t="shared" si="7"/>
        <v/>
      </c>
      <c r="M62" s="160" t="str">
        <f t="shared" si="7"/>
        <v/>
      </c>
      <c r="N62" s="160" t="str">
        <f t="shared" si="7"/>
        <v/>
      </c>
      <c r="O62" s="160" t="str">
        <f t="shared" si="7"/>
        <v/>
      </c>
    </row>
  </sheetData>
  <sheetProtection algorithmName="SHA-512" hashValue="tqRrQG1BikbiBSEdh/h+fJ0LkqENERjm8KWFlgFZTb2WhFDS2XVrIVDp5s81mnrwpGk6KzMwb8spU/bKlAvV/A==" saltValue="scr32ONNnZQT3ySwno8X+g==" spinCount="100000" sheet="1" objects="1" scenarios="1" selectLockedCells="1"/>
  <mergeCells count="27">
    <mergeCell ref="I1:N1"/>
    <mergeCell ref="K25:Q28"/>
    <mergeCell ref="M40:N40"/>
    <mergeCell ref="H62:I62"/>
    <mergeCell ref="H23:H24"/>
    <mergeCell ref="K23:L23"/>
    <mergeCell ref="K24:L24"/>
    <mergeCell ref="H60:I60"/>
    <mergeCell ref="H61:I61"/>
    <mergeCell ref="I57:M57"/>
    <mergeCell ref="H58:I58"/>
    <mergeCell ref="H59:I59"/>
    <mergeCell ref="K44:L44"/>
    <mergeCell ref="M44:N44"/>
    <mergeCell ref="K45:L45"/>
    <mergeCell ref="M45:N45"/>
    <mergeCell ref="M47:O48"/>
    <mergeCell ref="H39:K39"/>
    <mergeCell ref="H35:O36"/>
    <mergeCell ref="H50:I50"/>
    <mergeCell ref="H41:J41"/>
    <mergeCell ref="H42:J42"/>
    <mergeCell ref="H43:J43"/>
    <mergeCell ref="K46:L46"/>
    <mergeCell ref="M46:N46"/>
    <mergeCell ref="H45:J45"/>
    <mergeCell ref="H46:J46"/>
  </mergeCells>
  <conditionalFormatting sqref="K41:K43">
    <cfRule type="cellIs" dxfId="0" priority="2" operator="greaterThan">
      <formula>$N41</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37"/>
  <sheetViews>
    <sheetView showGridLines="0" workbookViewId="0">
      <selection activeCell="B37" sqref="B37"/>
    </sheetView>
  </sheetViews>
  <sheetFormatPr defaultRowHeight="15" x14ac:dyDescent="0.25"/>
  <cols>
    <col min="1" max="1" width="7.7109375" style="25" customWidth="1"/>
    <col min="2" max="2" width="28.7109375" style="25" customWidth="1"/>
    <col min="3" max="3" width="11.140625" style="25" customWidth="1"/>
    <col min="4" max="16384" width="9.140625" style="25"/>
  </cols>
  <sheetData>
    <row r="1" spans="1:15" x14ac:dyDescent="0.25">
      <c r="A1" s="25" t="s">
        <v>48</v>
      </c>
    </row>
    <row r="3" spans="1:15" x14ac:dyDescent="0.25">
      <c r="B3" s="172">
        <f>Instructions!B7</f>
        <v>42736</v>
      </c>
      <c r="C3" s="173" t="s">
        <v>222</v>
      </c>
      <c r="D3" s="173" t="s">
        <v>17</v>
      </c>
      <c r="E3" s="173" t="s">
        <v>18</v>
      </c>
      <c r="F3" s="173" t="s">
        <v>19</v>
      </c>
      <c r="G3" s="173" t="s">
        <v>20</v>
      </c>
      <c r="H3" s="173" t="s">
        <v>21</v>
      </c>
      <c r="I3" s="173" t="s">
        <v>22</v>
      </c>
      <c r="J3" s="173" t="s">
        <v>23</v>
      </c>
      <c r="K3" s="173" t="s">
        <v>24</v>
      </c>
      <c r="L3" s="173" t="s">
        <v>25</v>
      </c>
      <c r="M3" s="173" t="s">
        <v>26</v>
      </c>
      <c r="N3" s="173" t="s">
        <v>27</v>
      </c>
    </row>
    <row r="4" spans="1:15" x14ac:dyDescent="0.25">
      <c r="B4" s="108" t="s">
        <v>163</v>
      </c>
      <c r="C4" s="26">
        <f>Jan!$M$13</f>
        <v>0</v>
      </c>
      <c r="D4" s="26">
        <f>Feb!$M$13</f>
        <v>0</v>
      </c>
      <c r="E4" s="26">
        <f>Mar!$M$13</f>
        <v>0</v>
      </c>
      <c r="F4" s="26">
        <f>Apr!$M$13</f>
        <v>0</v>
      </c>
      <c r="G4" s="26">
        <f>May!$M$13</f>
        <v>0</v>
      </c>
      <c r="H4" s="26">
        <f>Jun!$M$13</f>
        <v>0</v>
      </c>
      <c r="I4" s="26">
        <f>Jul!$M$13</f>
        <v>0</v>
      </c>
      <c r="J4" s="26">
        <f>Aug!$M$13</f>
        <v>0</v>
      </c>
      <c r="K4" s="26">
        <f>Sep!$M$13</f>
        <v>0</v>
      </c>
      <c r="L4" s="26">
        <f>Oct!$M$13</f>
        <v>0</v>
      </c>
      <c r="M4" s="26">
        <f>Nov!$M$13</f>
        <v>0</v>
      </c>
      <c r="N4" s="26">
        <f>Dec!$M$13</f>
        <v>0</v>
      </c>
    </row>
    <row r="5" spans="1:15" x14ac:dyDescent="0.25">
      <c r="B5" s="108" t="s">
        <v>164</v>
      </c>
      <c r="C5" s="26">
        <f>Jan!$M$25</f>
        <v>0</v>
      </c>
      <c r="D5" s="26">
        <f>Feb!$M$25</f>
        <v>0</v>
      </c>
      <c r="E5" s="26">
        <f>Mar!$M$25</f>
        <v>0</v>
      </c>
      <c r="F5" s="26">
        <f>Apr!$M$25</f>
        <v>0</v>
      </c>
      <c r="G5" s="26">
        <f>May!$M$25</f>
        <v>0</v>
      </c>
      <c r="H5" s="26">
        <f>Jun!$M$25</f>
        <v>0</v>
      </c>
      <c r="I5" s="26">
        <f>Jul!$M$25</f>
        <v>0</v>
      </c>
      <c r="J5" s="26">
        <f>Aug!$M$25</f>
        <v>0</v>
      </c>
      <c r="K5" s="26">
        <f>Sep!$M$25</f>
        <v>0</v>
      </c>
      <c r="L5" s="26">
        <f>Oct!$M$25</f>
        <v>0</v>
      </c>
      <c r="M5" s="26">
        <f>Nov!$M$25</f>
        <v>0</v>
      </c>
      <c r="N5" s="26">
        <f>Dec!$M$25</f>
        <v>0</v>
      </c>
    </row>
    <row r="6" spans="1:15" x14ac:dyDescent="0.25">
      <c r="B6" s="108" t="s">
        <v>165</v>
      </c>
      <c r="C6" s="26">
        <f>Jan!$M$38</f>
        <v>0</v>
      </c>
      <c r="D6" s="26">
        <f>Feb!$M$38</f>
        <v>0</v>
      </c>
      <c r="E6" s="26">
        <f>Mar!$M$38</f>
        <v>0</v>
      </c>
      <c r="F6" s="26">
        <f>Apr!$M$38</f>
        <v>0</v>
      </c>
      <c r="G6" s="26">
        <f>May!$M$38</f>
        <v>0</v>
      </c>
      <c r="H6" s="26">
        <f>Jun!$M$38</f>
        <v>0</v>
      </c>
      <c r="I6" s="26">
        <f>Jul!$M$38</f>
        <v>0</v>
      </c>
      <c r="J6" s="26">
        <f>Aug!$M$38</f>
        <v>0</v>
      </c>
      <c r="K6" s="26">
        <f>Sep!$M$38</f>
        <v>0</v>
      </c>
      <c r="L6" s="26">
        <f>Oct!$M$38</f>
        <v>0</v>
      </c>
      <c r="M6" s="26">
        <f>Nov!$M$38</f>
        <v>0</v>
      </c>
      <c r="N6" s="26">
        <f>Dec!$M$38</f>
        <v>0</v>
      </c>
    </row>
    <row r="7" spans="1:15" x14ac:dyDescent="0.25">
      <c r="B7" s="108" t="s">
        <v>166</v>
      </c>
      <c r="C7" s="26">
        <f>Jan!$M$54</f>
        <v>0</v>
      </c>
      <c r="D7" s="26">
        <f>Feb!$M$54</f>
        <v>0</v>
      </c>
      <c r="E7" s="26">
        <f>Mar!$M$54</f>
        <v>0</v>
      </c>
      <c r="F7" s="26">
        <f>Apr!$M$54</f>
        <v>0</v>
      </c>
      <c r="G7" s="26">
        <f>May!$M$54</f>
        <v>0</v>
      </c>
      <c r="H7" s="26">
        <f>Jun!$M$54</f>
        <v>0</v>
      </c>
      <c r="I7" s="26">
        <f>Jul!$M$54</f>
        <v>0</v>
      </c>
      <c r="J7" s="26">
        <f>Aug!$M$54</f>
        <v>0</v>
      </c>
      <c r="K7" s="26">
        <f>Sep!$M$54</f>
        <v>0</v>
      </c>
      <c r="L7" s="26">
        <f>Oct!$M$54</f>
        <v>0</v>
      </c>
      <c r="M7" s="26">
        <f>Nov!$M$54</f>
        <v>0</v>
      </c>
      <c r="N7" s="26">
        <f>Dec!$M$54</f>
        <v>0</v>
      </c>
      <c r="O7" s="21"/>
    </row>
    <row r="8" spans="1:15" x14ac:dyDescent="0.25">
      <c r="B8" s="108" t="s">
        <v>167</v>
      </c>
      <c r="C8" s="26">
        <f t="shared" ref="C8:N8" si="0">SUM(C$4:C$7)</f>
        <v>0</v>
      </c>
      <c r="D8" s="26">
        <f t="shared" si="0"/>
        <v>0</v>
      </c>
      <c r="E8" s="26">
        <f t="shared" si="0"/>
        <v>0</v>
      </c>
      <c r="F8" s="26">
        <f t="shared" si="0"/>
        <v>0</v>
      </c>
      <c r="G8" s="26">
        <f t="shared" si="0"/>
        <v>0</v>
      </c>
      <c r="H8" s="26">
        <f t="shared" si="0"/>
        <v>0</v>
      </c>
      <c r="I8" s="26">
        <f t="shared" si="0"/>
        <v>0</v>
      </c>
      <c r="J8" s="26">
        <f t="shared" si="0"/>
        <v>0</v>
      </c>
      <c r="K8" s="26">
        <f t="shared" si="0"/>
        <v>0</v>
      </c>
      <c r="L8" s="26">
        <f t="shared" si="0"/>
        <v>0</v>
      </c>
      <c r="M8" s="26">
        <f t="shared" si="0"/>
        <v>0</v>
      </c>
      <c r="N8" s="26">
        <f t="shared" si="0"/>
        <v>0</v>
      </c>
    </row>
    <row r="9" spans="1:15" x14ac:dyDescent="0.25">
      <c r="B9" s="108" t="s">
        <v>191</v>
      </c>
      <c r="C9" s="26" t="str">
        <f>IF(C8,C8/4,"")</f>
        <v/>
      </c>
      <c r="D9" s="26" t="str">
        <f>IF(D8,D8/COUNTIFS(D4:D7,"&gt;1"),"")</f>
        <v/>
      </c>
      <c r="E9" s="26" t="str">
        <f t="shared" ref="E9:N9" si="1">IF(E8,E8/COUNTIFS(E4:E7,"&gt;1"),"")</f>
        <v/>
      </c>
      <c r="F9" s="26" t="str">
        <f t="shared" si="1"/>
        <v/>
      </c>
      <c r="G9" s="26" t="str">
        <f t="shared" si="1"/>
        <v/>
      </c>
      <c r="H9" s="26" t="str">
        <f t="shared" si="1"/>
        <v/>
      </c>
      <c r="I9" s="26" t="str">
        <f t="shared" si="1"/>
        <v/>
      </c>
      <c r="J9" s="26" t="str">
        <f t="shared" si="1"/>
        <v/>
      </c>
      <c r="K9" s="26" t="str">
        <f t="shared" si="1"/>
        <v/>
      </c>
      <c r="L9" s="26" t="str">
        <f t="shared" si="1"/>
        <v/>
      </c>
      <c r="M9" s="26" t="str">
        <f t="shared" si="1"/>
        <v/>
      </c>
      <c r="N9" s="26" t="str">
        <f t="shared" si="1"/>
        <v/>
      </c>
    </row>
    <row r="10" spans="1:15" x14ac:dyDescent="0.25">
      <c r="B10" s="108" t="s">
        <v>168</v>
      </c>
      <c r="C10" s="107" t="str">
        <f>IFERROR((Jan!$I$57/(Instructions!$B$10*4)),"")</f>
        <v/>
      </c>
      <c r="D10" s="107" t="str">
        <f>IFERROR((Feb!$I$57/(Instructions!$B$10*4)),"")</f>
        <v/>
      </c>
      <c r="E10" s="107" t="str">
        <f>IFERROR((Mar!$I$57/(Instructions!$B$10*4)),"")</f>
        <v/>
      </c>
      <c r="F10" s="107" t="str">
        <f>IFERROR((Apr!$I$57/(Instructions!$B$10*4)),"")</f>
        <v/>
      </c>
      <c r="G10" s="107" t="str">
        <f>IFERROR((May!$I$57/(Instructions!$B$10*4)),"")</f>
        <v/>
      </c>
      <c r="H10" s="107" t="str">
        <f>IFERROR((Jun!$I$57/(Instructions!$B$10*4)),"")</f>
        <v/>
      </c>
      <c r="I10" s="107" t="str">
        <f>IFERROR((Jul!$I$57/(Instructions!$B$10*4)),"")</f>
        <v/>
      </c>
      <c r="J10" s="107" t="str">
        <f>IFERROR((Aug!$I$57/(Instructions!$B$10*4)),"")</f>
        <v/>
      </c>
      <c r="K10" s="107" t="str">
        <f>IFERROR((Sep!$I$57/(Instructions!$B$10*4)),"")</f>
        <v/>
      </c>
      <c r="L10" s="107" t="str">
        <f>IFERROR((Oct!$I$57/(Instructions!$B$10*4)),"")</f>
        <v/>
      </c>
      <c r="M10" s="107" t="str">
        <f>IFERROR((Nov!$I$57/(Instructions!$B$10*4)),"")</f>
        <v/>
      </c>
      <c r="N10" s="107" t="str">
        <f>IFERROR((Dec!$I$57/(Instructions!$B$10*4)),"")</f>
        <v/>
      </c>
    </row>
    <row r="11" spans="1:15" ht="15.75" customHeight="1" x14ac:dyDescent="0.25"/>
    <row r="12" spans="1:15" ht="18.75" customHeight="1" x14ac:dyDescent="0.25">
      <c r="A12" s="263" t="s">
        <v>174</v>
      </c>
      <c r="B12" s="263"/>
    </row>
    <row r="13" spans="1:15" x14ac:dyDescent="0.25">
      <c r="B13" s="172">
        <f>Instructions!B7</f>
        <v>42736</v>
      </c>
      <c r="C13" s="173" t="s">
        <v>222</v>
      </c>
      <c r="D13" s="173" t="s">
        <v>17</v>
      </c>
      <c r="E13" s="173" t="s">
        <v>18</v>
      </c>
      <c r="F13" s="173" t="s">
        <v>19</v>
      </c>
      <c r="G13" s="173" t="s">
        <v>20</v>
      </c>
      <c r="H13" s="173" t="s">
        <v>21</v>
      </c>
      <c r="I13" s="173" t="s">
        <v>22</v>
      </c>
      <c r="J13" s="173" t="s">
        <v>23</v>
      </c>
      <c r="K13" s="173" t="s">
        <v>24</v>
      </c>
      <c r="L13" s="173" t="s">
        <v>25</v>
      </c>
      <c r="M13" s="173" t="s">
        <v>26</v>
      </c>
      <c r="N13" s="173" t="s">
        <v>27</v>
      </c>
    </row>
    <row r="14" spans="1:15" x14ac:dyDescent="0.25">
      <c r="B14" s="109" t="str">
        <f>'Cost Tracking'!A23</f>
        <v>Alcohol</v>
      </c>
      <c r="C14" s="26">
        <f>'Cost Tracking'!B23</f>
        <v>0</v>
      </c>
      <c r="D14" s="26">
        <f>'Cost Tracking'!C23</f>
        <v>0</v>
      </c>
      <c r="E14" s="26">
        <f>'Cost Tracking'!D23</f>
        <v>0</v>
      </c>
      <c r="F14" s="26">
        <f>'Cost Tracking'!E23</f>
        <v>0</v>
      </c>
      <c r="G14" s="26">
        <f>'Cost Tracking'!F23</f>
        <v>0</v>
      </c>
      <c r="H14" s="26">
        <f>'Cost Tracking'!G23</f>
        <v>0</v>
      </c>
      <c r="I14" s="26">
        <f>'Cost Tracking'!H23</f>
        <v>0</v>
      </c>
      <c r="J14" s="26">
        <f>'Cost Tracking'!I23</f>
        <v>0</v>
      </c>
      <c r="K14" s="26">
        <f>'Cost Tracking'!J23</f>
        <v>0</v>
      </c>
      <c r="L14" s="26">
        <f>'Cost Tracking'!K23</f>
        <v>0</v>
      </c>
      <c r="M14" s="26">
        <f>'Cost Tracking'!L23</f>
        <v>0</v>
      </c>
      <c r="N14" s="26">
        <f>'Cost Tracking'!M23</f>
        <v>0</v>
      </c>
    </row>
    <row r="15" spans="1:15" x14ac:dyDescent="0.25">
      <c r="B15" s="109" t="str">
        <f>'Cost Tracking'!A24</f>
        <v>Mortgage</v>
      </c>
      <c r="C15" s="26">
        <f>'Cost Tracking'!B24</f>
        <v>0</v>
      </c>
      <c r="D15" s="26">
        <f>'Cost Tracking'!C24</f>
        <v>0</v>
      </c>
      <c r="E15" s="26">
        <f>'Cost Tracking'!D24</f>
        <v>0</v>
      </c>
      <c r="F15" s="26">
        <f>'Cost Tracking'!E24</f>
        <v>0</v>
      </c>
      <c r="G15" s="26">
        <f>'Cost Tracking'!F24</f>
        <v>0</v>
      </c>
      <c r="H15" s="26">
        <f>'Cost Tracking'!G24</f>
        <v>0</v>
      </c>
      <c r="I15" s="26">
        <f>'Cost Tracking'!H24</f>
        <v>0</v>
      </c>
      <c r="J15" s="26">
        <f>'Cost Tracking'!I24</f>
        <v>0</v>
      </c>
      <c r="K15" s="26">
        <f>'Cost Tracking'!J24</f>
        <v>0</v>
      </c>
      <c r="L15" s="26">
        <f>'Cost Tracking'!K24</f>
        <v>0</v>
      </c>
      <c r="M15" s="26">
        <f>'Cost Tracking'!L24</f>
        <v>0</v>
      </c>
      <c r="N15" s="26">
        <f>'Cost Tracking'!M24</f>
        <v>0</v>
      </c>
    </row>
    <row r="16" spans="1:15" x14ac:dyDescent="0.25">
      <c r="B16" s="109" t="str">
        <f>'Cost Tracking'!A25</f>
        <v>Donations</v>
      </c>
      <c r="C16" s="26">
        <f>'Cost Tracking'!B25</f>
        <v>0</v>
      </c>
      <c r="D16" s="26">
        <f>'Cost Tracking'!C25</f>
        <v>0</v>
      </c>
      <c r="E16" s="26">
        <f>'Cost Tracking'!D25</f>
        <v>0</v>
      </c>
      <c r="F16" s="26">
        <f>'Cost Tracking'!E25</f>
        <v>0</v>
      </c>
      <c r="G16" s="26">
        <f>'Cost Tracking'!F25</f>
        <v>0</v>
      </c>
      <c r="H16" s="26">
        <f>'Cost Tracking'!G25</f>
        <v>0</v>
      </c>
      <c r="I16" s="26">
        <f>'Cost Tracking'!H25</f>
        <v>0</v>
      </c>
      <c r="J16" s="26">
        <f>'Cost Tracking'!I25</f>
        <v>0</v>
      </c>
      <c r="K16" s="26">
        <f>'Cost Tracking'!J25</f>
        <v>0</v>
      </c>
      <c r="L16" s="26">
        <f>'Cost Tracking'!K25</f>
        <v>0</v>
      </c>
      <c r="M16" s="26">
        <f>'Cost Tracking'!L25</f>
        <v>0</v>
      </c>
      <c r="N16" s="26">
        <f>'Cost Tracking'!M25</f>
        <v>0</v>
      </c>
    </row>
    <row r="17" spans="2:14" x14ac:dyDescent="0.25">
      <c r="B17" s="109" t="str">
        <f>'Cost Tracking'!A26</f>
        <v>Eating out</v>
      </c>
      <c r="C17" s="26">
        <f>'Cost Tracking'!B26</f>
        <v>0</v>
      </c>
      <c r="D17" s="26">
        <f>'Cost Tracking'!C26</f>
        <v>0</v>
      </c>
      <c r="E17" s="26">
        <f>'Cost Tracking'!D26</f>
        <v>0</v>
      </c>
      <c r="F17" s="26">
        <f>'Cost Tracking'!E26</f>
        <v>0</v>
      </c>
      <c r="G17" s="26">
        <f>'Cost Tracking'!F26</f>
        <v>0</v>
      </c>
      <c r="H17" s="26">
        <f>'Cost Tracking'!G26</f>
        <v>0</v>
      </c>
      <c r="I17" s="26">
        <f>'Cost Tracking'!H26</f>
        <v>0</v>
      </c>
      <c r="J17" s="26">
        <f>'Cost Tracking'!I26</f>
        <v>0</v>
      </c>
      <c r="K17" s="26">
        <f>'Cost Tracking'!J26</f>
        <v>0</v>
      </c>
      <c r="L17" s="26">
        <f>'Cost Tracking'!K26</f>
        <v>0</v>
      </c>
      <c r="M17" s="26">
        <f>'Cost Tracking'!L26</f>
        <v>0</v>
      </c>
      <c r="N17" s="26">
        <f>'Cost Tracking'!M26</f>
        <v>0</v>
      </c>
    </row>
    <row r="18" spans="2:14" x14ac:dyDescent="0.25">
      <c r="B18" s="109" t="str">
        <f>'Cost Tracking'!A27</f>
        <v>Electrical Repairs</v>
      </c>
      <c r="C18" s="26">
        <f>'Cost Tracking'!B27</f>
        <v>0</v>
      </c>
      <c r="D18" s="26">
        <f>'Cost Tracking'!C27</f>
        <v>0</v>
      </c>
      <c r="E18" s="26">
        <f>'Cost Tracking'!D27</f>
        <v>0</v>
      </c>
      <c r="F18" s="26">
        <f>'Cost Tracking'!E27</f>
        <v>0</v>
      </c>
      <c r="G18" s="26">
        <f>'Cost Tracking'!F27</f>
        <v>0</v>
      </c>
      <c r="H18" s="26">
        <f>'Cost Tracking'!G27</f>
        <v>0</v>
      </c>
      <c r="I18" s="26">
        <f>'Cost Tracking'!H27</f>
        <v>0</v>
      </c>
      <c r="J18" s="26">
        <f>'Cost Tracking'!I27</f>
        <v>0</v>
      </c>
      <c r="K18" s="26">
        <f>'Cost Tracking'!J27</f>
        <v>0</v>
      </c>
      <c r="L18" s="26">
        <f>'Cost Tracking'!K27</f>
        <v>0</v>
      </c>
      <c r="M18" s="26">
        <f>'Cost Tracking'!L27</f>
        <v>0</v>
      </c>
      <c r="N18" s="26">
        <f>'Cost Tracking'!M27</f>
        <v>0</v>
      </c>
    </row>
    <row r="19" spans="2:14" x14ac:dyDescent="0.25">
      <c r="B19" s="109" t="str">
        <f>'Cost Tracking'!A28</f>
        <v>Entertainment</v>
      </c>
      <c r="C19" s="26">
        <f>'Cost Tracking'!B28</f>
        <v>0</v>
      </c>
      <c r="D19" s="26">
        <f>'Cost Tracking'!C28</f>
        <v>0</v>
      </c>
      <c r="E19" s="26">
        <f>'Cost Tracking'!D28</f>
        <v>0</v>
      </c>
      <c r="F19" s="26">
        <f>'Cost Tracking'!E28</f>
        <v>0</v>
      </c>
      <c r="G19" s="26">
        <f>'Cost Tracking'!F28</f>
        <v>0</v>
      </c>
      <c r="H19" s="26">
        <f>'Cost Tracking'!G28</f>
        <v>0</v>
      </c>
      <c r="I19" s="26">
        <f>'Cost Tracking'!H28</f>
        <v>0</v>
      </c>
      <c r="J19" s="26">
        <f>'Cost Tracking'!I28</f>
        <v>0</v>
      </c>
      <c r="K19" s="26">
        <f>'Cost Tracking'!J28</f>
        <v>0</v>
      </c>
      <c r="L19" s="26">
        <f>'Cost Tracking'!K28</f>
        <v>0</v>
      </c>
      <c r="M19" s="26">
        <f>'Cost Tracking'!L28</f>
        <v>0</v>
      </c>
      <c r="N19" s="26">
        <f>'Cost Tracking'!M28</f>
        <v>0</v>
      </c>
    </row>
    <row r="20" spans="2:14" x14ac:dyDescent="0.25">
      <c r="B20" s="109" t="str">
        <f>'Cost Tracking'!A29</f>
        <v>Fuel</v>
      </c>
      <c r="C20" s="26">
        <f>'Cost Tracking'!B29</f>
        <v>0</v>
      </c>
      <c r="D20" s="26">
        <f>'Cost Tracking'!C29</f>
        <v>0</v>
      </c>
      <c r="E20" s="26">
        <f>'Cost Tracking'!D29</f>
        <v>0</v>
      </c>
      <c r="F20" s="26">
        <f>'Cost Tracking'!E29</f>
        <v>0</v>
      </c>
      <c r="G20" s="26">
        <f>'Cost Tracking'!F29</f>
        <v>0</v>
      </c>
      <c r="H20" s="26">
        <f>'Cost Tracking'!G29</f>
        <v>0</v>
      </c>
      <c r="I20" s="26">
        <f>'Cost Tracking'!H29</f>
        <v>0</v>
      </c>
      <c r="J20" s="26">
        <f>'Cost Tracking'!I29</f>
        <v>0</v>
      </c>
      <c r="K20" s="26">
        <f>'Cost Tracking'!J29</f>
        <v>0</v>
      </c>
      <c r="L20" s="26">
        <f>'Cost Tracking'!K29</f>
        <v>0</v>
      </c>
      <c r="M20" s="26">
        <f>'Cost Tracking'!L29</f>
        <v>0</v>
      </c>
      <c r="N20" s="26">
        <f>'Cost Tracking'!M29</f>
        <v>0</v>
      </c>
    </row>
    <row r="21" spans="2:14" x14ac:dyDescent="0.25">
      <c r="B21" s="109" t="str">
        <f>'Cost Tracking'!A30</f>
        <v>Gas for bottles</v>
      </c>
      <c r="C21" s="26">
        <f>'Cost Tracking'!B30</f>
        <v>0</v>
      </c>
      <c r="D21" s="26">
        <f>'Cost Tracking'!C30</f>
        <v>0</v>
      </c>
      <c r="E21" s="26">
        <f>'Cost Tracking'!D30</f>
        <v>0</v>
      </c>
      <c r="F21" s="26">
        <f>'Cost Tracking'!E30</f>
        <v>0</v>
      </c>
      <c r="G21" s="26">
        <f>'Cost Tracking'!F30</f>
        <v>0</v>
      </c>
      <c r="H21" s="26">
        <f>'Cost Tracking'!G30</f>
        <v>0</v>
      </c>
      <c r="I21" s="26">
        <f>'Cost Tracking'!H30</f>
        <v>0</v>
      </c>
      <c r="J21" s="26">
        <f>'Cost Tracking'!I30</f>
        <v>0</v>
      </c>
      <c r="K21" s="26">
        <f>'Cost Tracking'!J30</f>
        <v>0</v>
      </c>
      <c r="L21" s="26">
        <f>'Cost Tracking'!K30</f>
        <v>0</v>
      </c>
      <c r="M21" s="26">
        <f>'Cost Tracking'!L30</f>
        <v>0</v>
      </c>
      <c r="N21" s="26">
        <f>'Cost Tracking'!M30</f>
        <v>0</v>
      </c>
    </row>
    <row r="22" spans="2:14" x14ac:dyDescent="0.25">
      <c r="B22" s="109" t="str">
        <f>'Cost Tracking'!A31</f>
        <v>General  Goods</v>
      </c>
      <c r="C22" s="26">
        <f>'Cost Tracking'!B31</f>
        <v>0</v>
      </c>
      <c r="D22" s="26">
        <f>'Cost Tracking'!C31</f>
        <v>0</v>
      </c>
      <c r="E22" s="26">
        <f>'Cost Tracking'!D31</f>
        <v>0</v>
      </c>
      <c r="F22" s="26">
        <f>'Cost Tracking'!E31</f>
        <v>0</v>
      </c>
      <c r="G22" s="26">
        <f>'Cost Tracking'!F31</f>
        <v>0</v>
      </c>
      <c r="H22" s="26">
        <f>'Cost Tracking'!G31</f>
        <v>0</v>
      </c>
      <c r="I22" s="26">
        <f>'Cost Tracking'!H31</f>
        <v>0</v>
      </c>
      <c r="J22" s="26">
        <f>'Cost Tracking'!I31</f>
        <v>0</v>
      </c>
      <c r="K22" s="26">
        <f>'Cost Tracking'!J31</f>
        <v>0</v>
      </c>
      <c r="L22" s="26">
        <f>'Cost Tracking'!K31</f>
        <v>0</v>
      </c>
      <c r="M22" s="26">
        <f>'Cost Tracking'!L31</f>
        <v>0</v>
      </c>
      <c r="N22" s="26">
        <f>'Cost Tracking'!M31</f>
        <v>0</v>
      </c>
    </row>
    <row r="23" spans="2:14" x14ac:dyDescent="0.25">
      <c r="B23" s="109" t="str">
        <f>'Cost Tracking'!A32</f>
        <v>Groceries</v>
      </c>
      <c r="C23" s="26">
        <f>'Cost Tracking'!B32</f>
        <v>0</v>
      </c>
      <c r="D23" s="26">
        <f>'Cost Tracking'!C32</f>
        <v>0</v>
      </c>
      <c r="E23" s="26">
        <f>'Cost Tracking'!D32</f>
        <v>0</v>
      </c>
      <c r="F23" s="26">
        <f>'Cost Tracking'!E32</f>
        <v>0</v>
      </c>
      <c r="G23" s="26">
        <f>'Cost Tracking'!F32</f>
        <v>0</v>
      </c>
      <c r="H23" s="26">
        <f>'Cost Tracking'!G32</f>
        <v>0</v>
      </c>
      <c r="I23" s="26">
        <f>'Cost Tracking'!H32</f>
        <v>0</v>
      </c>
      <c r="J23" s="26">
        <f>'Cost Tracking'!I32</f>
        <v>0</v>
      </c>
      <c r="K23" s="26">
        <f>'Cost Tracking'!J32</f>
        <v>0</v>
      </c>
      <c r="L23" s="26">
        <f>'Cost Tracking'!K32</f>
        <v>0</v>
      </c>
      <c r="M23" s="26">
        <f>'Cost Tracking'!L32</f>
        <v>0</v>
      </c>
      <c r="N23" s="26">
        <f>'Cost Tracking'!M32</f>
        <v>0</v>
      </c>
    </row>
    <row r="24" spans="2:14" x14ac:dyDescent="0.25">
      <c r="B24" s="109" t="str">
        <f>'Cost Tracking'!A33</f>
        <v>Holiday park fees</v>
      </c>
      <c r="C24" s="26">
        <f>'Cost Tracking'!B33</f>
        <v>0</v>
      </c>
      <c r="D24" s="26">
        <f>'Cost Tracking'!C33</f>
        <v>0</v>
      </c>
      <c r="E24" s="26">
        <f>'Cost Tracking'!D33</f>
        <v>0</v>
      </c>
      <c r="F24" s="26">
        <f>'Cost Tracking'!E33</f>
        <v>0</v>
      </c>
      <c r="G24" s="26">
        <f>'Cost Tracking'!F33</f>
        <v>0</v>
      </c>
      <c r="H24" s="26">
        <f>'Cost Tracking'!G33</f>
        <v>0</v>
      </c>
      <c r="I24" s="26">
        <f>'Cost Tracking'!H33</f>
        <v>0</v>
      </c>
      <c r="J24" s="26">
        <f>'Cost Tracking'!I33</f>
        <v>0</v>
      </c>
      <c r="K24" s="26">
        <f>'Cost Tracking'!J33</f>
        <v>0</v>
      </c>
      <c r="L24" s="26">
        <f>'Cost Tracking'!K33</f>
        <v>0</v>
      </c>
      <c r="M24" s="26">
        <f>'Cost Tracking'!L33</f>
        <v>0</v>
      </c>
      <c r="N24" s="26">
        <f>'Cost Tracking'!M33</f>
        <v>0</v>
      </c>
    </row>
    <row r="25" spans="2:14" x14ac:dyDescent="0.25">
      <c r="B25" s="109" t="str">
        <f>'Cost Tracking'!A34</f>
        <v>Insurances</v>
      </c>
      <c r="C25" s="26">
        <f>'Cost Tracking'!B34</f>
        <v>0</v>
      </c>
      <c r="D25" s="26">
        <f>'Cost Tracking'!C34</f>
        <v>0</v>
      </c>
      <c r="E25" s="26">
        <f>'Cost Tracking'!D34</f>
        <v>0</v>
      </c>
      <c r="F25" s="26">
        <f>'Cost Tracking'!E34</f>
        <v>0</v>
      </c>
      <c r="G25" s="26">
        <f>'Cost Tracking'!F34</f>
        <v>0</v>
      </c>
      <c r="H25" s="26">
        <f>'Cost Tracking'!G34</f>
        <v>0</v>
      </c>
      <c r="I25" s="26">
        <f>'Cost Tracking'!H34</f>
        <v>0</v>
      </c>
      <c r="J25" s="26">
        <f>'Cost Tracking'!I34</f>
        <v>0</v>
      </c>
      <c r="K25" s="26">
        <f>'Cost Tracking'!J34</f>
        <v>0</v>
      </c>
      <c r="L25" s="26">
        <f>'Cost Tracking'!K34</f>
        <v>0</v>
      </c>
      <c r="M25" s="26">
        <f>'Cost Tracking'!L34</f>
        <v>0</v>
      </c>
      <c r="N25" s="26">
        <f>'Cost Tracking'!M34</f>
        <v>0</v>
      </c>
    </row>
    <row r="26" spans="2:14" x14ac:dyDescent="0.25">
      <c r="B26" s="109" t="str">
        <f>'Cost Tracking'!A35</f>
        <v>Mechanical repairs</v>
      </c>
      <c r="C26" s="26">
        <f>'Cost Tracking'!B35</f>
        <v>0</v>
      </c>
      <c r="D26" s="26">
        <f>'Cost Tracking'!C35</f>
        <v>0</v>
      </c>
      <c r="E26" s="26">
        <f>'Cost Tracking'!D35</f>
        <v>0</v>
      </c>
      <c r="F26" s="26">
        <f>'Cost Tracking'!E35</f>
        <v>0</v>
      </c>
      <c r="G26" s="26">
        <f>'Cost Tracking'!F35</f>
        <v>0</v>
      </c>
      <c r="H26" s="26">
        <f>'Cost Tracking'!G35</f>
        <v>0</v>
      </c>
      <c r="I26" s="26">
        <f>'Cost Tracking'!H35</f>
        <v>0</v>
      </c>
      <c r="J26" s="26">
        <f>'Cost Tracking'!I35</f>
        <v>0</v>
      </c>
      <c r="K26" s="26">
        <f>'Cost Tracking'!J35</f>
        <v>0</v>
      </c>
      <c r="L26" s="26">
        <f>'Cost Tracking'!K35</f>
        <v>0</v>
      </c>
      <c r="M26" s="26">
        <f>'Cost Tracking'!L35</f>
        <v>0</v>
      </c>
      <c r="N26" s="26">
        <f>'Cost Tracking'!M35</f>
        <v>0</v>
      </c>
    </row>
    <row r="27" spans="2:14" x14ac:dyDescent="0.25">
      <c r="B27" s="109" t="str">
        <f>'Cost Tracking'!A36</f>
        <v>Misc expence</v>
      </c>
      <c r="C27" s="26">
        <f>'Cost Tracking'!B36</f>
        <v>0</v>
      </c>
      <c r="D27" s="26">
        <f>'Cost Tracking'!C36</f>
        <v>0</v>
      </c>
      <c r="E27" s="26">
        <f>'Cost Tracking'!D36</f>
        <v>0</v>
      </c>
      <c r="F27" s="26">
        <f>'Cost Tracking'!E36</f>
        <v>0</v>
      </c>
      <c r="G27" s="26">
        <f>'Cost Tracking'!F36</f>
        <v>0</v>
      </c>
      <c r="H27" s="26">
        <f>'Cost Tracking'!G36</f>
        <v>0</v>
      </c>
      <c r="I27" s="26">
        <f>'Cost Tracking'!H36</f>
        <v>0</v>
      </c>
      <c r="J27" s="26">
        <f>'Cost Tracking'!I36</f>
        <v>0</v>
      </c>
      <c r="K27" s="26">
        <f>'Cost Tracking'!J36</f>
        <v>0</v>
      </c>
      <c r="L27" s="26">
        <f>'Cost Tracking'!K36</f>
        <v>0</v>
      </c>
      <c r="M27" s="26">
        <f>'Cost Tracking'!L36</f>
        <v>0</v>
      </c>
      <c r="N27" s="26">
        <f>'Cost Tracking'!M36</f>
        <v>0</v>
      </c>
    </row>
    <row r="28" spans="2:14" x14ac:dyDescent="0.25">
      <c r="B28" s="109" t="str">
        <f>'Cost Tracking'!A37</f>
        <v xml:space="preserve">Plumbing Repairs </v>
      </c>
      <c r="C28" s="26">
        <f>'Cost Tracking'!B37</f>
        <v>0</v>
      </c>
      <c r="D28" s="26">
        <f>'Cost Tracking'!C37</f>
        <v>0</v>
      </c>
      <c r="E28" s="26">
        <f>'Cost Tracking'!D37</f>
        <v>0</v>
      </c>
      <c r="F28" s="26">
        <f>'Cost Tracking'!E37</f>
        <v>0</v>
      </c>
      <c r="G28" s="26">
        <f>'Cost Tracking'!F37</f>
        <v>0</v>
      </c>
      <c r="H28" s="26">
        <f>'Cost Tracking'!G37</f>
        <v>0</v>
      </c>
      <c r="I28" s="26">
        <f>'Cost Tracking'!H37</f>
        <v>0</v>
      </c>
      <c r="J28" s="26">
        <f>'Cost Tracking'!I37</f>
        <v>0</v>
      </c>
      <c r="K28" s="26">
        <f>'Cost Tracking'!J37</f>
        <v>0</v>
      </c>
      <c r="L28" s="26">
        <f>'Cost Tracking'!K37</f>
        <v>0</v>
      </c>
      <c r="M28" s="26">
        <f>'Cost Tracking'!L37</f>
        <v>0</v>
      </c>
      <c r="N28" s="26">
        <f>'Cost Tracking'!M37</f>
        <v>0</v>
      </c>
    </row>
    <row r="29" spans="2:14" x14ac:dyDescent="0.25">
      <c r="B29" s="109" t="str">
        <f>'Cost Tracking'!A38</f>
        <v>Registrations</v>
      </c>
      <c r="C29" s="26">
        <f>'Cost Tracking'!B38</f>
        <v>0</v>
      </c>
      <c r="D29" s="26">
        <f>'Cost Tracking'!C38</f>
        <v>0</v>
      </c>
      <c r="E29" s="26">
        <f>'Cost Tracking'!D38</f>
        <v>0</v>
      </c>
      <c r="F29" s="26">
        <f>'Cost Tracking'!E38</f>
        <v>0</v>
      </c>
      <c r="G29" s="26">
        <f>'Cost Tracking'!F38</f>
        <v>0</v>
      </c>
      <c r="H29" s="26">
        <f>'Cost Tracking'!G38</f>
        <v>0</v>
      </c>
      <c r="I29" s="26">
        <f>'Cost Tracking'!H38</f>
        <v>0</v>
      </c>
      <c r="J29" s="26">
        <f>'Cost Tracking'!I38</f>
        <v>0</v>
      </c>
      <c r="K29" s="26">
        <f>'Cost Tracking'!J38</f>
        <v>0</v>
      </c>
      <c r="L29" s="26">
        <f>'Cost Tracking'!K38</f>
        <v>0</v>
      </c>
      <c r="M29" s="26">
        <f>'Cost Tracking'!L38</f>
        <v>0</v>
      </c>
      <c r="N29" s="26">
        <f>'Cost Tracking'!M38</f>
        <v>0</v>
      </c>
    </row>
    <row r="30" spans="2:14" x14ac:dyDescent="0.25">
      <c r="B30" s="109" t="str">
        <f>'Cost Tracking'!A39</f>
        <v xml:space="preserve">Water </v>
      </c>
      <c r="C30" s="26">
        <f>'Cost Tracking'!B39</f>
        <v>0</v>
      </c>
      <c r="D30" s="26">
        <f>'Cost Tracking'!C39</f>
        <v>0</v>
      </c>
      <c r="E30" s="26">
        <f>'Cost Tracking'!D39</f>
        <v>0</v>
      </c>
      <c r="F30" s="26">
        <f>'Cost Tracking'!E39</f>
        <v>0</v>
      </c>
      <c r="G30" s="26">
        <f>'Cost Tracking'!F39</f>
        <v>0</v>
      </c>
      <c r="H30" s="26">
        <f>'Cost Tracking'!G39</f>
        <v>0</v>
      </c>
      <c r="I30" s="26">
        <f>'Cost Tracking'!H39</f>
        <v>0</v>
      </c>
      <c r="J30" s="26">
        <f>'Cost Tracking'!I39</f>
        <v>0</v>
      </c>
      <c r="K30" s="26">
        <f>'Cost Tracking'!J39</f>
        <v>0</v>
      </c>
      <c r="L30" s="26">
        <f>'Cost Tracking'!K39</f>
        <v>0</v>
      </c>
      <c r="M30" s="26">
        <f>'Cost Tracking'!L39</f>
        <v>0</v>
      </c>
      <c r="N30" s="26">
        <f>'Cost Tracking'!M39</f>
        <v>0</v>
      </c>
    </row>
    <row r="31" spans="2:14" x14ac:dyDescent="0.25">
      <c r="B31" s="109" t="str">
        <f>'Cost Tracking'!A40</f>
        <v xml:space="preserve">Internet </v>
      </c>
      <c r="C31" s="26">
        <f>'Cost Tracking'!B40</f>
        <v>0</v>
      </c>
      <c r="D31" s="26">
        <f>'Cost Tracking'!C40</f>
        <v>0</v>
      </c>
      <c r="E31" s="26">
        <f>'Cost Tracking'!D40</f>
        <v>0</v>
      </c>
      <c r="F31" s="26">
        <f>'Cost Tracking'!E40</f>
        <v>0</v>
      </c>
      <c r="G31" s="26">
        <f>'Cost Tracking'!F40</f>
        <v>0</v>
      </c>
      <c r="H31" s="26">
        <f>'Cost Tracking'!G40</f>
        <v>0</v>
      </c>
      <c r="I31" s="26">
        <f>'Cost Tracking'!H40</f>
        <v>0</v>
      </c>
      <c r="J31" s="26">
        <f>'Cost Tracking'!I40</f>
        <v>0</v>
      </c>
      <c r="K31" s="26">
        <f>'Cost Tracking'!J40</f>
        <v>0</v>
      </c>
      <c r="L31" s="26">
        <f>'Cost Tracking'!K40</f>
        <v>0</v>
      </c>
      <c r="M31" s="26">
        <f>'Cost Tracking'!L40</f>
        <v>0</v>
      </c>
      <c r="N31" s="26">
        <f>'Cost Tracking'!M40</f>
        <v>0</v>
      </c>
    </row>
    <row r="32" spans="2:14" x14ac:dyDescent="0.25">
      <c r="B32" s="109" t="str">
        <f>'Cost Tracking'!A41</f>
        <v>Activities</v>
      </c>
      <c r="C32" s="26">
        <f>'Cost Tracking'!B41</f>
        <v>0</v>
      </c>
      <c r="D32" s="26">
        <f>'Cost Tracking'!C41</f>
        <v>0</v>
      </c>
      <c r="E32" s="26">
        <f>'Cost Tracking'!D41</f>
        <v>0</v>
      </c>
      <c r="F32" s="26">
        <f>'Cost Tracking'!E41</f>
        <v>0</v>
      </c>
      <c r="G32" s="26">
        <f>'Cost Tracking'!F41</f>
        <v>0</v>
      </c>
      <c r="H32" s="26">
        <f>'Cost Tracking'!G41</f>
        <v>0</v>
      </c>
      <c r="I32" s="26">
        <f>'Cost Tracking'!H41</f>
        <v>0</v>
      </c>
      <c r="J32" s="26">
        <f>'Cost Tracking'!I41</f>
        <v>0</v>
      </c>
      <c r="K32" s="26">
        <f>'Cost Tracking'!J41</f>
        <v>0</v>
      </c>
      <c r="L32" s="26">
        <f>'Cost Tracking'!K41</f>
        <v>0</v>
      </c>
      <c r="M32" s="26">
        <f>'Cost Tracking'!L41</f>
        <v>0</v>
      </c>
      <c r="N32" s="26">
        <f>'Cost Tracking'!M41</f>
        <v>0</v>
      </c>
    </row>
    <row r="33" spans="2:14" x14ac:dyDescent="0.25">
      <c r="B33" s="109" t="str">
        <f>'Cost Tracking'!A42</f>
        <v>Caravan items</v>
      </c>
      <c r="C33" s="26">
        <f>'Cost Tracking'!B42</f>
        <v>0</v>
      </c>
      <c r="D33" s="26">
        <f>'Cost Tracking'!C42</f>
        <v>0</v>
      </c>
      <c r="E33" s="26">
        <f>'Cost Tracking'!D42</f>
        <v>0</v>
      </c>
      <c r="F33" s="26">
        <f>'Cost Tracking'!E42</f>
        <v>0</v>
      </c>
      <c r="G33" s="26">
        <f>'Cost Tracking'!F42</f>
        <v>0</v>
      </c>
      <c r="H33" s="26">
        <f>'Cost Tracking'!G42</f>
        <v>0</v>
      </c>
      <c r="I33" s="26">
        <f>'Cost Tracking'!H42</f>
        <v>0</v>
      </c>
      <c r="J33" s="26">
        <f>'Cost Tracking'!I42</f>
        <v>0</v>
      </c>
      <c r="K33" s="26">
        <f>'Cost Tracking'!J42</f>
        <v>0</v>
      </c>
      <c r="L33" s="26">
        <f>'Cost Tracking'!K42</f>
        <v>0</v>
      </c>
      <c r="M33" s="26">
        <f>'Cost Tracking'!L42</f>
        <v>0</v>
      </c>
      <c r="N33" s="26">
        <f>'Cost Tracking'!M42</f>
        <v>0</v>
      </c>
    </row>
    <row r="34" spans="2:14" x14ac:dyDescent="0.25">
      <c r="B34" s="109">
        <f>'Cost Tracking'!A43</f>
        <v>0</v>
      </c>
      <c r="C34" s="26">
        <f>'Cost Tracking'!B43</f>
        <v>0</v>
      </c>
      <c r="D34" s="26">
        <f>'Cost Tracking'!C43</f>
        <v>0</v>
      </c>
      <c r="E34" s="26">
        <f>'Cost Tracking'!D43</f>
        <v>0</v>
      </c>
      <c r="F34" s="26">
        <f>'Cost Tracking'!E43</f>
        <v>0</v>
      </c>
      <c r="G34" s="26">
        <f>'Cost Tracking'!F43</f>
        <v>0</v>
      </c>
      <c r="H34" s="26">
        <f>'Cost Tracking'!G43</f>
        <v>0</v>
      </c>
      <c r="I34" s="26">
        <f>'Cost Tracking'!H43</f>
        <v>0</v>
      </c>
      <c r="J34" s="26">
        <f>'Cost Tracking'!I43</f>
        <v>0</v>
      </c>
      <c r="K34" s="26">
        <f>'Cost Tracking'!J43</f>
        <v>0</v>
      </c>
      <c r="L34" s="26">
        <f>'Cost Tracking'!K43</f>
        <v>0</v>
      </c>
      <c r="M34" s="26">
        <f>'Cost Tracking'!L43</f>
        <v>0</v>
      </c>
      <c r="N34" s="26">
        <f>'Cost Tracking'!M43</f>
        <v>0</v>
      </c>
    </row>
    <row r="36" spans="2:14" x14ac:dyDescent="0.25">
      <c r="B36" s="140"/>
    </row>
    <row r="37" spans="2:14" x14ac:dyDescent="0.25">
      <c r="B37" s="141"/>
    </row>
  </sheetData>
  <sheetProtection sheet="1" objects="1" scenarios="1" selectLockedCells="1"/>
  <mergeCells count="1">
    <mergeCell ref="A12: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Q74"/>
  <sheetViews>
    <sheetView showGridLines="0" workbookViewId="0">
      <selection activeCell="A53" sqref="A53"/>
    </sheetView>
  </sheetViews>
  <sheetFormatPr defaultRowHeight="15" x14ac:dyDescent="0.25"/>
  <cols>
    <col min="1" max="1" width="25.85546875" style="64" customWidth="1"/>
    <col min="2" max="2" width="13.28515625" style="64" customWidth="1"/>
    <col min="3" max="3" width="10.7109375" style="64" customWidth="1"/>
    <col min="4" max="4" width="10.42578125" style="64" customWidth="1"/>
    <col min="5" max="5" width="10.85546875" style="64" customWidth="1"/>
    <col min="6" max="7" width="10.28515625" style="64" customWidth="1"/>
    <col min="8" max="8" width="9.140625" style="64"/>
    <col min="9" max="9" width="10.42578125" style="64" customWidth="1"/>
    <col min="10" max="10" width="10.7109375" style="64" customWidth="1"/>
    <col min="11" max="12" width="10.42578125" style="64" customWidth="1"/>
    <col min="13" max="13" width="11" style="64" customWidth="1"/>
    <col min="14" max="14" width="18.140625" style="64" customWidth="1"/>
    <col min="15" max="15" width="9.140625" style="64"/>
    <col min="16" max="16" width="10.7109375" style="64" bestFit="1" customWidth="1"/>
    <col min="17" max="16384" width="9.140625" style="64"/>
  </cols>
  <sheetData>
    <row r="1" spans="1:5" x14ac:dyDescent="0.25">
      <c r="A1" s="222" t="s">
        <v>84</v>
      </c>
      <c r="B1" s="222"/>
      <c r="C1" s="223" t="s">
        <v>85</v>
      </c>
      <c r="D1" s="223"/>
      <c r="E1" s="223"/>
    </row>
    <row r="2" spans="1:5" x14ac:dyDescent="0.25">
      <c r="A2" s="65" t="s">
        <v>83</v>
      </c>
      <c r="B2" s="66" t="str">
        <f>IF(Instructions!B8,Instructions!B8,"")</f>
        <v/>
      </c>
      <c r="C2" s="224" t="s">
        <v>86</v>
      </c>
      <c r="D2" s="224"/>
      <c r="E2" s="67">
        <f>SUM(O23:O42)</f>
        <v>0</v>
      </c>
    </row>
    <row r="3" spans="1:5" x14ac:dyDescent="0.25">
      <c r="A3" s="68" t="s">
        <v>110</v>
      </c>
      <c r="B3" s="120" t="str">
        <f ca="1">IFERROR(DATEDIF(B2,TODAY(), "d") /31,"")</f>
        <v/>
      </c>
      <c r="C3" s="229" t="s">
        <v>87</v>
      </c>
      <c r="D3" s="229"/>
      <c r="E3" s="67" t="str">
        <f>IF(Instructions!B9,Instructions!B9-'Cost Tracking'!E2,"")</f>
        <v/>
      </c>
    </row>
    <row r="4" spans="1:5" x14ac:dyDescent="0.25">
      <c r="A4" s="225" t="s">
        <v>89</v>
      </c>
      <c r="B4" s="227" t="str">
        <f ca="1">IFERROR((E3-(E4+Instructions!C12)) /E4,"")</f>
        <v/>
      </c>
      <c r="C4" s="229" t="s">
        <v>88</v>
      </c>
      <c r="D4" s="229"/>
      <c r="E4" s="67">
        <f ca="1">IFERROR(SUM(P23:P42),"")</f>
        <v>0</v>
      </c>
    </row>
    <row r="5" spans="1:5" x14ac:dyDescent="0.25">
      <c r="A5" s="226"/>
      <c r="B5" s="228"/>
      <c r="C5" s="230" t="s">
        <v>177</v>
      </c>
      <c r="D5" s="230"/>
      <c r="E5" s="67">
        <f ca="1">E4/4</f>
        <v>0</v>
      </c>
    </row>
    <row r="6" spans="1:5" x14ac:dyDescent="0.25">
      <c r="A6" s="70"/>
      <c r="B6" s="71"/>
      <c r="C6" s="67"/>
      <c r="D6" s="69"/>
      <c r="E6" s="69"/>
    </row>
    <row r="7" spans="1:5" x14ac:dyDescent="0.25">
      <c r="A7" s="70"/>
      <c r="B7" s="70"/>
      <c r="C7" s="67"/>
      <c r="D7" s="67"/>
      <c r="E7" s="69"/>
    </row>
    <row r="8" spans="1:5" ht="15.75" thickBot="1" x14ac:dyDescent="0.3">
      <c r="A8" s="70"/>
      <c r="B8" s="70"/>
      <c r="C8" s="67"/>
      <c r="D8" s="67"/>
      <c r="E8" s="69"/>
    </row>
    <row r="9" spans="1:5" x14ac:dyDescent="0.25">
      <c r="A9" s="134" t="s">
        <v>214</v>
      </c>
      <c r="B9" s="135"/>
      <c r="C9" s="215" t="s">
        <v>189</v>
      </c>
      <c r="D9" s="215"/>
      <c r="E9" s="136">
        <f>E2-C53</f>
        <v>0</v>
      </c>
    </row>
    <row r="10" spans="1:5" ht="34.5" customHeight="1" x14ac:dyDescent="0.25">
      <c r="A10" s="218" t="s">
        <v>218</v>
      </c>
      <c r="B10" s="219"/>
      <c r="C10" s="216" t="s">
        <v>190</v>
      </c>
      <c r="D10" s="216"/>
      <c r="E10" s="137" t="str">
        <f>IF(C53&gt;0,E9/B3,"")</f>
        <v/>
      </c>
    </row>
    <row r="11" spans="1:5" ht="18" customHeight="1" thickBot="1" x14ac:dyDescent="0.3">
      <c r="A11" s="220"/>
      <c r="B11" s="221"/>
      <c r="C11" s="217" t="s">
        <v>191</v>
      </c>
      <c r="D11" s="217"/>
      <c r="E11" s="138" t="str">
        <f>IFERROR(E10/4,"")</f>
        <v/>
      </c>
    </row>
    <row r="12" spans="1:5" x14ac:dyDescent="0.25">
      <c r="A12" s="70"/>
      <c r="B12" s="70"/>
      <c r="C12" s="69"/>
      <c r="D12" s="69"/>
      <c r="E12" s="69"/>
    </row>
    <row r="13" spans="1:5" x14ac:dyDescent="0.25">
      <c r="A13" s="70"/>
      <c r="B13" s="70"/>
      <c r="C13" s="69"/>
      <c r="D13" s="69"/>
      <c r="E13" s="69"/>
    </row>
    <row r="20" spans="1:17" x14ac:dyDescent="0.25">
      <c r="P20" s="72"/>
    </row>
    <row r="21" spans="1:17" ht="63.75" customHeight="1" x14ac:dyDescent="0.25">
      <c r="A21" s="73" t="s">
        <v>4</v>
      </c>
      <c r="B21" s="171">
        <f>IF(Instructions!$B$7,Instructions!$B$7,"set a year on the instruction tab")</f>
        <v>42736</v>
      </c>
      <c r="C21" s="171">
        <f>IF(Instructions!$B$7,Instructions!$B$7,"set a year on the instruction tab")</f>
        <v>42736</v>
      </c>
      <c r="D21" s="171">
        <f>IF(Instructions!$B$7,Instructions!$B$7,"set a year on the instruction tab")</f>
        <v>42736</v>
      </c>
      <c r="E21" s="171">
        <f>IF(Instructions!$B$7,Instructions!$B$7,"set a year on the instruction tab")</f>
        <v>42736</v>
      </c>
      <c r="F21" s="171">
        <f>IF(Instructions!$B$7,Instructions!$B$7,"set a year on the instruction tab")</f>
        <v>42736</v>
      </c>
      <c r="G21" s="171">
        <f>IF(Instructions!$B$7,Instructions!$B$7,"set a year on the instruction tab")</f>
        <v>42736</v>
      </c>
      <c r="H21" s="171">
        <f>IF(Instructions!$B$7,Instructions!$B$7,"set a year on the instruction tab")</f>
        <v>42736</v>
      </c>
      <c r="I21" s="171">
        <f>IF(Instructions!$B$7,Instructions!$B$7,"set a year on the instruction tab")</f>
        <v>42736</v>
      </c>
      <c r="J21" s="171">
        <f>IF(Instructions!$B$7,Instructions!$B$7,"set a year on the instruction tab")</f>
        <v>42736</v>
      </c>
      <c r="K21" s="171">
        <f>IF(Instructions!$B$7,Instructions!$B$7,"set a year on the instruction tab")</f>
        <v>42736</v>
      </c>
      <c r="L21" s="171">
        <f>IF(Instructions!$B$7,Instructions!$B$7,"set a year on the instruction tab")</f>
        <v>42736</v>
      </c>
      <c r="M21" s="171">
        <f>IF(Instructions!$B$7,Instructions!$B$7,"set a year on the instruction tab")</f>
        <v>42736</v>
      </c>
      <c r="N21" s="73"/>
      <c r="O21" s="73" t="s">
        <v>80</v>
      </c>
      <c r="P21" s="74" t="s">
        <v>224</v>
      </c>
      <c r="Q21" s="168" t="s">
        <v>177</v>
      </c>
    </row>
    <row r="22" spans="1:17" ht="27.75" customHeight="1" x14ac:dyDescent="0.25">
      <c r="A22" s="75" t="s">
        <v>2</v>
      </c>
      <c r="B22" s="170" t="s">
        <v>222</v>
      </c>
      <c r="C22" s="170" t="s">
        <v>17</v>
      </c>
      <c r="D22" s="170" t="s">
        <v>18</v>
      </c>
      <c r="E22" s="170" t="s">
        <v>19</v>
      </c>
      <c r="F22" s="170" t="s">
        <v>20</v>
      </c>
      <c r="G22" s="170" t="s">
        <v>21</v>
      </c>
      <c r="H22" s="170" t="s">
        <v>22</v>
      </c>
      <c r="I22" s="170" t="s">
        <v>23</v>
      </c>
      <c r="J22" s="170" t="s">
        <v>24</v>
      </c>
      <c r="K22" s="170" t="s">
        <v>25</v>
      </c>
      <c r="L22" s="170" t="s">
        <v>26</v>
      </c>
      <c r="M22" s="170" t="s">
        <v>27</v>
      </c>
      <c r="N22" s="76"/>
      <c r="O22" s="75"/>
      <c r="P22" s="77" t="str">
        <f ca="1">IFERROR(ROUNDDOWN(B3,1)&amp;" " &amp; "months","")</f>
        <v/>
      </c>
      <c r="Q22" s="77" t="str">
        <f>IFERROR(ROUNDDOWN(C3,1)&amp;" " &amp; "months","")</f>
        <v/>
      </c>
    </row>
    <row r="23" spans="1:17" x14ac:dyDescent="0.25">
      <c r="A23" s="78" t="str">
        <f>Instructions!B16</f>
        <v>Alcohol</v>
      </c>
      <c r="B23" s="79">
        <f>SUMIFS(Jan!$D$3:$D$61,Jan!$C$3:$C$61,A23)</f>
        <v>0</v>
      </c>
      <c r="C23" s="79">
        <f>SUMIFS(Feb!$D$3:$D$61,Feb!$C$3:$C$61,A23)</f>
        <v>0</v>
      </c>
      <c r="D23" s="79">
        <f>SUMIFS(Mar!$D$3:$D$61,Mar!$C$3:$C$61,A23)</f>
        <v>0</v>
      </c>
      <c r="E23" s="79">
        <f>SUMIFS(Apr!$D$3:$D$61,Apr!$C$3:$C$61,A23)</f>
        <v>0</v>
      </c>
      <c r="F23" s="79">
        <f>SUMIFS(May!$D$3:$D$61,May!$C$3:$C$61,A23)</f>
        <v>0</v>
      </c>
      <c r="G23" s="79">
        <f>SUMIFS(Jun!$D$3:$D$61,Jun!$C$3:$C$61,A23)</f>
        <v>0</v>
      </c>
      <c r="H23" s="79">
        <f>SUMIFS(Jul!$D$3:$D$61,Jul!$C$3:$C$61,A23)</f>
        <v>0</v>
      </c>
      <c r="I23" s="79">
        <f>SUMIFS(Aug!$D$3:$D$61,Aug!$C$3:$C$61,A23)</f>
        <v>0</v>
      </c>
      <c r="J23" s="79">
        <f>SUMIFS(Sep!$D$3:$D$61,Sep!$C$3:$C$61,A23)</f>
        <v>0</v>
      </c>
      <c r="K23" s="79">
        <f>SUMIFS(Oct!$D$3:$D$61,Oct!$C$3:$C$61,A23)</f>
        <v>0</v>
      </c>
      <c r="L23" s="79">
        <f>SUMIFS(Nov!$D$3:$D$61,Nov!$C$3:$C$61,A23)</f>
        <v>0</v>
      </c>
      <c r="M23" s="79">
        <f>SUMIFS(Dec!$D$3:$D$61,Dec!$C$3:$C$61,A23)</f>
        <v>0</v>
      </c>
      <c r="N23" s="80" t="str">
        <f>Instructions!B16</f>
        <v>Alcohol</v>
      </c>
      <c r="O23" s="81">
        <f>SUM(B23:M23)</f>
        <v>0</v>
      </c>
      <c r="P23" s="81" t="str">
        <f ca="1">IFERROR(O23/$B$3,"")</f>
        <v/>
      </c>
      <c r="Q23" s="167" t="str">
        <f>IF(O23,P23/4,"")</f>
        <v/>
      </c>
    </row>
    <row r="24" spans="1:17" x14ac:dyDescent="0.25">
      <c r="A24" s="78" t="str">
        <f>Instructions!B17</f>
        <v>Mortgage</v>
      </c>
      <c r="B24" s="79">
        <f>SUMIFS(Jan!$D$3:$D$61,Jan!$C$3:$C$61,A24)</f>
        <v>0</v>
      </c>
      <c r="C24" s="79">
        <f>SUMIFS(Feb!$D$3:$D$61,Feb!$C$3:$C$61,A24)</f>
        <v>0</v>
      </c>
      <c r="D24" s="79">
        <f>SUMIFS(Mar!$D$3:$D$61,Mar!$C$3:$C$61,A24)</f>
        <v>0</v>
      </c>
      <c r="E24" s="79">
        <f>SUMIFS(Apr!$D$3:$D$61,Apr!$C$3:$C$61,A24)</f>
        <v>0</v>
      </c>
      <c r="F24" s="79">
        <f>SUMIFS(May!$D$3:$D$61,May!$C$3:$C$61,A24)</f>
        <v>0</v>
      </c>
      <c r="G24" s="79">
        <f>SUMIFS(Jun!$D$3:$D$61,Jun!$C$3:$C$61,A24)</f>
        <v>0</v>
      </c>
      <c r="H24" s="79">
        <f>SUMIFS(Jul!$D$3:$D$61,Jul!$C$3:$C$61,A24)</f>
        <v>0</v>
      </c>
      <c r="I24" s="79">
        <f>SUMIFS(Aug!$D$3:$D$61,Aug!$C$3:$C$61,A24)</f>
        <v>0</v>
      </c>
      <c r="J24" s="79">
        <f>SUMIFS(Sep!$D$3:$D$61,Sep!$C$3:$C$61,A24)</f>
        <v>0</v>
      </c>
      <c r="K24" s="79">
        <f>SUMIFS(Oct!$D$3:$D$61,Oct!$C$3:$C$61,A24)</f>
        <v>0</v>
      </c>
      <c r="L24" s="79">
        <f>SUMIFS(Nov!$D$3:$D$61,Nov!$C$3:$C$61,A24)</f>
        <v>0</v>
      </c>
      <c r="M24" s="79">
        <f>SUMIFS(Dec!$D$3:$D$61,Dec!$C$3:$C$61,A24)</f>
        <v>0</v>
      </c>
      <c r="N24" s="80" t="str">
        <f>Instructions!B17</f>
        <v>Mortgage</v>
      </c>
      <c r="O24" s="81">
        <f t="shared" ref="O24:O42" si="0">SUM(B24:M24)</f>
        <v>0</v>
      </c>
      <c r="P24" s="81" t="str">
        <f t="shared" ref="P24:P42" ca="1" si="1">IFERROR(O24/$B$3,"")</f>
        <v/>
      </c>
      <c r="Q24" s="167" t="str">
        <f t="shared" ref="Q24:Q42" si="2">IF(O24,P24/4,"")</f>
        <v/>
      </c>
    </row>
    <row r="25" spans="1:17" x14ac:dyDescent="0.25">
      <c r="A25" s="78" t="str">
        <f>Instructions!B18</f>
        <v>Donations</v>
      </c>
      <c r="B25" s="79">
        <f>SUMIFS(Jan!$D$3:$D$61,Jan!$C$3:$C$61,A25)</f>
        <v>0</v>
      </c>
      <c r="C25" s="79">
        <f>SUMIFS(Feb!$D$3:$D$61,Feb!$C$3:$C$61,A25)</f>
        <v>0</v>
      </c>
      <c r="D25" s="79">
        <f>SUMIFS(Mar!$D$3:$D$61,Mar!$C$3:$C$61,A25)</f>
        <v>0</v>
      </c>
      <c r="E25" s="79">
        <f>SUMIFS(Apr!$D$3:$D$61,Apr!$C$3:$C$61,A25)</f>
        <v>0</v>
      </c>
      <c r="F25" s="79">
        <f>SUMIFS(May!$D$3:$D$61,May!$C$3:$C$61,A25)</f>
        <v>0</v>
      </c>
      <c r="G25" s="79">
        <f>SUMIFS(Jun!$D$3:$D$61,Jun!$C$3:$C$61,A25)</f>
        <v>0</v>
      </c>
      <c r="H25" s="79">
        <f>SUMIFS(Jul!$D$3:$D$61,Jul!$C$3:$C$61,A25)</f>
        <v>0</v>
      </c>
      <c r="I25" s="79">
        <f>SUMIFS(Aug!$D$3:$D$61,Aug!$C$3:$C$61,A25)</f>
        <v>0</v>
      </c>
      <c r="J25" s="79">
        <f>SUMIFS(Sep!$D$3:$D$61,Sep!$C$3:$C$61,A25)</f>
        <v>0</v>
      </c>
      <c r="K25" s="79">
        <f>SUMIFS(Oct!$D$3:$D$61,Oct!$C$3:$C$61,A25)</f>
        <v>0</v>
      </c>
      <c r="L25" s="79">
        <f>SUMIFS(Nov!$D$3:$D$61,Nov!$C$3:$C$61,A25)</f>
        <v>0</v>
      </c>
      <c r="M25" s="79">
        <f>SUMIFS(Dec!$D$3:$D$61,Dec!$C$3:$C$61,A25)</f>
        <v>0</v>
      </c>
      <c r="N25" s="80" t="str">
        <f>Instructions!B18</f>
        <v>Donations</v>
      </c>
      <c r="O25" s="81">
        <f t="shared" si="0"/>
        <v>0</v>
      </c>
      <c r="P25" s="81" t="str">
        <f t="shared" ca="1" si="1"/>
        <v/>
      </c>
      <c r="Q25" s="167" t="str">
        <f t="shared" si="2"/>
        <v/>
      </c>
    </row>
    <row r="26" spans="1:17" x14ac:dyDescent="0.25">
      <c r="A26" s="78" t="str">
        <f>Instructions!B19</f>
        <v>Eating out</v>
      </c>
      <c r="B26" s="79">
        <f>SUMIFS(Jan!$D$3:$D$61,Jan!$C$3:$C$61,A26)</f>
        <v>0</v>
      </c>
      <c r="C26" s="79">
        <f>SUMIFS(Feb!$D$3:$D$61,Feb!$C$3:$C$61,A26)</f>
        <v>0</v>
      </c>
      <c r="D26" s="79">
        <f>SUMIFS(Mar!$D$3:$D$61,Mar!$C$3:$C$61,A26)</f>
        <v>0</v>
      </c>
      <c r="E26" s="79">
        <f>SUMIFS(Apr!$D$3:$D$61,Apr!$C$3:$C$61,A26)</f>
        <v>0</v>
      </c>
      <c r="F26" s="79">
        <f>SUMIFS(May!$D$3:$D$61,May!$C$3:$C$61,A26)</f>
        <v>0</v>
      </c>
      <c r="G26" s="79">
        <f>SUMIFS(Jun!$D$3:$D$61,Jun!$C$3:$C$61,A26)</f>
        <v>0</v>
      </c>
      <c r="H26" s="79">
        <f>SUMIFS(Jul!$D$3:$D$61,Jul!$C$3:$C$61,A26)</f>
        <v>0</v>
      </c>
      <c r="I26" s="79">
        <f>SUMIFS(Aug!$D$3:$D$61,Aug!$C$3:$C$61,A26)</f>
        <v>0</v>
      </c>
      <c r="J26" s="79">
        <f>SUMIFS(Sep!$D$3:$D$61,Sep!$C$3:$C$61,A26)</f>
        <v>0</v>
      </c>
      <c r="K26" s="79">
        <f>SUMIFS(Oct!$D$3:$D$61,Oct!$C$3:$C$61,A26)</f>
        <v>0</v>
      </c>
      <c r="L26" s="79">
        <f>SUMIFS(Nov!$D$3:$D$61,Nov!$C$3:$C$61,A26)</f>
        <v>0</v>
      </c>
      <c r="M26" s="79">
        <f>SUMIFS(Dec!$D$3:$D$61,Dec!$C$3:$C$61,A26)</f>
        <v>0</v>
      </c>
      <c r="N26" s="80" t="str">
        <f>Instructions!B19</f>
        <v>Eating out</v>
      </c>
      <c r="O26" s="81">
        <f t="shared" si="0"/>
        <v>0</v>
      </c>
      <c r="P26" s="81" t="str">
        <f t="shared" ca="1" si="1"/>
        <v/>
      </c>
      <c r="Q26" s="167" t="str">
        <f t="shared" si="2"/>
        <v/>
      </c>
    </row>
    <row r="27" spans="1:17" x14ac:dyDescent="0.25">
      <c r="A27" s="78" t="str">
        <f>Instructions!B20</f>
        <v>Electrical Repairs</v>
      </c>
      <c r="B27" s="79">
        <f>SUMIFS(Jan!$D$3:$D$61,Jan!$C$3:$C$61,A27)</f>
        <v>0</v>
      </c>
      <c r="C27" s="79">
        <f>SUMIFS(Feb!$D$3:$D$61,Feb!$C$3:$C$61,A27)</f>
        <v>0</v>
      </c>
      <c r="D27" s="79">
        <f>SUMIFS(Mar!$D$3:$D$61,Mar!$C$3:$C$61,A27)</f>
        <v>0</v>
      </c>
      <c r="E27" s="79">
        <f>SUMIFS(Apr!$D$3:$D$61,Apr!$C$3:$C$61,A27)</f>
        <v>0</v>
      </c>
      <c r="F27" s="79">
        <f>SUMIFS(May!$D$3:$D$61,May!$C$3:$C$61,A27)</f>
        <v>0</v>
      </c>
      <c r="G27" s="79">
        <f>SUMIFS(Jun!$D$3:$D$61,Jun!$C$3:$C$61,A27)</f>
        <v>0</v>
      </c>
      <c r="H27" s="79">
        <f>SUMIFS(Jul!$D$3:$D$61,Jul!$C$3:$C$61,A27)</f>
        <v>0</v>
      </c>
      <c r="I27" s="79">
        <f>SUMIFS(Aug!$D$3:$D$61,Aug!$C$3:$C$61,A27)</f>
        <v>0</v>
      </c>
      <c r="J27" s="79">
        <f>SUMIFS(Sep!$D$3:$D$61,Sep!$C$3:$C$61,A27)</f>
        <v>0</v>
      </c>
      <c r="K27" s="79">
        <f>SUMIFS(Oct!$D$3:$D$61,Oct!$C$3:$C$61,A27)</f>
        <v>0</v>
      </c>
      <c r="L27" s="79">
        <f>SUMIFS(Nov!$D$3:$D$61,Nov!$C$3:$C$61,A27)</f>
        <v>0</v>
      </c>
      <c r="M27" s="79">
        <f>SUMIFS(Dec!$D$3:$D$61,Dec!$C$3:$C$61,A27)</f>
        <v>0</v>
      </c>
      <c r="N27" s="80" t="str">
        <f>Instructions!B20</f>
        <v>Electrical Repairs</v>
      </c>
      <c r="O27" s="81">
        <f t="shared" si="0"/>
        <v>0</v>
      </c>
      <c r="P27" s="81" t="str">
        <f t="shared" ca="1" si="1"/>
        <v/>
      </c>
      <c r="Q27" s="167" t="str">
        <f t="shared" si="2"/>
        <v/>
      </c>
    </row>
    <row r="28" spans="1:17" x14ac:dyDescent="0.25">
      <c r="A28" s="78" t="str">
        <f>Instructions!B21</f>
        <v>Entertainment</v>
      </c>
      <c r="B28" s="79">
        <f>SUMIFS(Jan!$D$3:$D$61,Jan!$C$3:$C$61,A28)</f>
        <v>0</v>
      </c>
      <c r="C28" s="79">
        <f>SUMIFS(Feb!$D$3:$D$61,Feb!$C$3:$C$61,A28)</f>
        <v>0</v>
      </c>
      <c r="D28" s="79">
        <f>SUMIFS(Mar!$D$3:$D$61,Mar!$C$3:$C$61,A28)</f>
        <v>0</v>
      </c>
      <c r="E28" s="79">
        <f>SUMIFS(Apr!$D$3:$D$61,Apr!$C$3:$C$61,A28)</f>
        <v>0</v>
      </c>
      <c r="F28" s="79">
        <f>SUMIFS(May!$D$3:$D$61,May!$C$3:$C$61,A28)</f>
        <v>0</v>
      </c>
      <c r="G28" s="79">
        <f>SUMIFS(Jun!$D$3:$D$61,Jun!$C$3:$C$61,A28)</f>
        <v>0</v>
      </c>
      <c r="H28" s="79">
        <f>SUMIFS(Jul!$D$3:$D$61,Jul!$C$3:$C$61,A28)</f>
        <v>0</v>
      </c>
      <c r="I28" s="79">
        <f>SUMIFS(Aug!$D$3:$D$61,Aug!$C$3:$C$61,A28)</f>
        <v>0</v>
      </c>
      <c r="J28" s="79">
        <f>SUMIFS(Sep!$D$3:$D$61,Sep!$C$3:$C$61,A28)</f>
        <v>0</v>
      </c>
      <c r="K28" s="79">
        <f>SUMIFS(Oct!$D$3:$D$61,Oct!$C$3:$C$61,A28)</f>
        <v>0</v>
      </c>
      <c r="L28" s="79">
        <f>SUMIFS(Nov!$D$3:$D$61,Nov!$C$3:$C$61,A28)</f>
        <v>0</v>
      </c>
      <c r="M28" s="79">
        <f>SUMIFS(Dec!$D$3:$D$61,Dec!$C$3:$C$61,A28)</f>
        <v>0</v>
      </c>
      <c r="N28" s="80" t="str">
        <f>Instructions!B21</f>
        <v>Entertainment</v>
      </c>
      <c r="O28" s="81">
        <f t="shared" si="0"/>
        <v>0</v>
      </c>
      <c r="P28" s="81" t="str">
        <f t="shared" ca="1" si="1"/>
        <v/>
      </c>
      <c r="Q28" s="167" t="str">
        <f t="shared" si="2"/>
        <v/>
      </c>
    </row>
    <row r="29" spans="1:17" x14ac:dyDescent="0.25">
      <c r="A29" s="78" t="str">
        <f>Instructions!B22</f>
        <v>Fuel</v>
      </c>
      <c r="B29" s="79">
        <f>SUMIFS(Jan!$D$3:$D$61,Jan!$C$3:$C$61,A29)</f>
        <v>0</v>
      </c>
      <c r="C29" s="79">
        <f>SUMIFS(Feb!$D$3:$D$61,Feb!$C$3:$C$61,A29)</f>
        <v>0</v>
      </c>
      <c r="D29" s="79">
        <f>SUMIFS(Mar!$D$3:$D$61,Mar!$C$3:$C$61,A29)</f>
        <v>0</v>
      </c>
      <c r="E29" s="79">
        <f>SUMIFS(Apr!$D$3:$D$61,Apr!$C$3:$C$61,A29)</f>
        <v>0</v>
      </c>
      <c r="F29" s="79">
        <f>SUMIFS(May!$D$3:$D$61,May!$C$3:$C$61,A29)</f>
        <v>0</v>
      </c>
      <c r="G29" s="79">
        <f>SUMIFS(Jun!$D$3:$D$61,Jun!$C$3:$C$61,A29)</f>
        <v>0</v>
      </c>
      <c r="H29" s="79">
        <f>SUMIFS(Jul!$D$3:$D$61,Jul!$C$3:$C$61,A29)</f>
        <v>0</v>
      </c>
      <c r="I29" s="79">
        <f>SUMIFS(Aug!$D$3:$D$61,Aug!$C$3:$C$61,A29)</f>
        <v>0</v>
      </c>
      <c r="J29" s="79">
        <f>SUMIFS(Sep!$D$3:$D$61,Sep!$C$3:$C$61,A29)</f>
        <v>0</v>
      </c>
      <c r="K29" s="79">
        <f>SUMIFS(Oct!$D$3:$D$61,Oct!$C$3:$C$61,A29)</f>
        <v>0</v>
      </c>
      <c r="L29" s="79">
        <f>SUMIFS(Nov!$D$3:$D$61,Nov!$C$3:$C$61,A29)</f>
        <v>0</v>
      </c>
      <c r="M29" s="79">
        <f>SUMIFS(Dec!$D$3:$D$61,Dec!$C$3:$C$61,A29)</f>
        <v>0</v>
      </c>
      <c r="N29" s="80" t="str">
        <f>Instructions!B22</f>
        <v>Fuel</v>
      </c>
      <c r="O29" s="81">
        <f t="shared" si="0"/>
        <v>0</v>
      </c>
      <c r="P29" s="81" t="str">
        <f t="shared" ca="1" si="1"/>
        <v/>
      </c>
      <c r="Q29" s="167" t="str">
        <f t="shared" si="2"/>
        <v/>
      </c>
    </row>
    <row r="30" spans="1:17" x14ac:dyDescent="0.25">
      <c r="A30" s="78" t="str">
        <f>Instructions!B23</f>
        <v>Gas for bottles</v>
      </c>
      <c r="B30" s="79">
        <f>SUMIFS(Jan!$D$3:$D$61,Jan!$C$3:$C$61,A30)</f>
        <v>0</v>
      </c>
      <c r="C30" s="79">
        <f>SUMIFS(Feb!$D$3:$D$61,Feb!$C$3:$C$61,A30)</f>
        <v>0</v>
      </c>
      <c r="D30" s="79">
        <f>SUMIFS(Mar!$D$3:$D$61,Mar!$C$3:$C$61,A30)</f>
        <v>0</v>
      </c>
      <c r="E30" s="79">
        <f>SUMIFS(Apr!$D$3:$D$61,Apr!$C$3:$C$61,A30)</f>
        <v>0</v>
      </c>
      <c r="F30" s="79">
        <f>SUMIFS(May!$D$3:$D$61,May!$C$3:$C$61,A30)</f>
        <v>0</v>
      </c>
      <c r="G30" s="79">
        <f>SUMIFS(Jun!$D$3:$D$61,Jun!$C$3:$C$61,A30)</f>
        <v>0</v>
      </c>
      <c r="H30" s="79">
        <f>SUMIFS(Jul!$D$3:$D$61,Jul!$C$3:$C$61,A30)</f>
        <v>0</v>
      </c>
      <c r="I30" s="79">
        <f>SUMIFS(Aug!$D$3:$D$61,Aug!$C$3:$C$61,A30)</f>
        <v>0</v>
      </c>
      <c r="J30" s="79">
        <f>SUMIFS(Sep!$D$3:$D$61,Sep!$C$3:$C$61,A30)</f>
        <v>0</v>
      </c>
      <c r="K30" s="79">
        <f>SUMIFS(Oct!$D$3:$D$61,Oct!$C$3:$C$61,A30)</f>
        <v>0</v>
      </c>
      <c r="L30" s="79">
        <f>SUMIFS(Nov!$D$3:$D$61,Nov!$C$3:$C$61,A30)</f>
        <v>0</v>
      </c>
      <c r="M30" s="79">
        <f>SUMIFS(Dec!$D$3:$D$61,Dec!$C$3:$C$61,A30)</f>
        <v>0</v>
      </c>
      <c r="N30" s="80" t="str">
        <f>Instructions!B23</f>
        <v>Gas for bottles</v>
      </c>
      <c r="O30" s="81">
        <f t="shared" si="0"/>
        <v>0</v>
      </c>
      <c r="P30" s="81" t="str">
        <f t="shared" ca="1" si="1"/>
        <v/>
      </c>
      <c r="Q30" s="167" t="str">
        <f t="shared" si="2"/>
        <v/>
      </c>
    </row>
    <row r="31" spans="1:17" x14ac:dyDescent="0.25">
      <c r="A31" s="78" t="str">
        <f>Instructions!B24</f>
        <v>General  Goods</v>
      </c>
      <c r="B31" s="79">
        <f>SUMIFS(Jan!$D$3:$D$61,Jan!$C$3:$C$61,A31)</f>
        <v>0</v>
      </c>
      <c r="C31" s="79">
        <f>SUMIFS(Feb!$D$3:$D$61,Feb!$C$3:$C$61,A31)</f>
        <v>0</v>
      </c>
      <c r="D31" s="79">
        <f>SUMIFS(Mar!$D$3:$D$61,Mar!$C$3:$C$61,A31)</f>
        <v>0</v>
      </c>
      <c r="E31" s="79">
        <f>SUMIFS(Apr!$D$3:$D$61,Apr!$C$3:$C$61,A31)</f>
        <v>0</v>
      </c>
      <c r="F31" s="79">
        <f>SUMIFS(May!$D$3:$D$61,May!$C$3:$C$61,A31)</f>
        <v>0</v>
      </c>
      <c r="G31" s="79">
        <f>SUMIFS(Jun!$D$3:$D$61,Jun!$C$3:$C$61,A31)</f>
        <v>0</v>
      </c>
      <c r="H31" s="79">
        <f>SUMIFS(Jul!$D$3:$D$61,Jul!$C$3:$C$61,A31)</f>
        <v>0</v>
      </c>
      <c r="I31" s="79">
        <f>SUMIFS(Aug!$D$3:$D$61,Aug!$C$3:$C$61,A31)</f>
        <v>0</v>
      </c>
      <c r="J31" s="79">
        <f>SUMIFS(Sep!$D$3:$D$61,Sep!$C$3:$C$61,A31)</f>
        <v>0</v>
      </c>
      <c r="K31" s="79">
        <f>SUMIFS(Oct!$D$3:$D$61,Oct!$C$3:$C$61,A31)</f>
        <v>0</v>
      </c>
      <c r="L31" s="79">
        <f>SUMIFS(Nov!$D$3:$D$61,Nov!$C$3:$C$61,A31)</f>
        <v>0</v>
      </c>
      <c r="M31" s="79">
        <f>SUMIFS(Dec!$D$3:$D$61,Dec!$C$3:$C$61,A31)</f>
        <v>0</v>
      </c>
      <c r="N31" s="80" t="str">
        <f>Instructions!B24</f>
        <v>General  Goods</v>
      </c>
      <c r="O31" s="81">
        <f t="shared" si="0"/>
        <v>0</v>
      </c>
      <c r="P31" s="81" t="str">
        <f t="shared" ca="1" si="1"/>
        <v/>
      </c>
      <c r="Q31" s="167" t="str">
        <f t="shared" si="2"/>
        <v/>
      </c>
    </row>
    <row r="32" spans="1:17" x14ac:dyDescent="0.25">
      <c r="A32" s="78" t="str">
        <f>Instructions!B25</f>
        <v>Groceries</v>
      </c>
      <c r="B32" s="79">
        <f>SUMIFS(Jan!$D$3:$D$61,Jan!$C$3:$C$61,A32)</f>
        <v>0</v>
      </c>
      <c r="C32" s="79">
        <f>SUMIFS(Feb!$D$3:$D$61,Feb!$C$3:$C$61,A32)</f>
        <v>0</v>
      </c>
      <c r="D32" s="79">
        <f>SUMIFS(Mar!$D$3:$D$61,Mar!$C$3:$C$61,A32)</f>
        <v>0</v>
      </c>
      <c r="E32" s="79">
        <f>SUMIFS(Apr!$D$3:$D$61,Apr!$C$3:$C$61,A32)</f>
        <v>0</v>
      </c>
      <c r="F32" s="79">
        <f>SUMIFS(May!$D$3:$D$61,May!$C$3:$C$61,A32)</f>
        <v>0</v>
      </c>
      <c r="G32" s="79">
        <f>SUMIFS(Jun!$D$3:$D$61,Jun!$C$3:$C$61,A32)</f>
        <v>0</v>
      </c>
      <c r="H32" s="79">
        <f>SUMIFS(Jul!$D$3:$D$61,Jul!$C$3:$C$61,A32)</f>
        <v>0</v>
      </c>
      <c r="I32" s="79">
        <f>SUMIFS(Aug!$D$3:$D$61,Aug!$C$3:$C$61,A32)</f>
        <v>0</v>
      </c>
      <c r="J32" s="79">
        <f>SUMIFS(Sep!$D$3:$D$61,Sep!$C$3:$C$61,A32)</f>
        <v>0</v>
      </c>
      <c r="K32" s="79">
        <f>SUMIFS(Oct!$D$3:$D$61,Oct!$C$3:$C$61,A32)</f>
        <v>0</v>
      </c>
      <c r="L32" s="79">
        <f>SUMIFS(Nov!$D$3:$D$61,Nov!$C$3:$C$61,A32)</f>
        <v>0</v>
      </c>
      <c r="M32" s="79">
        <f>SUMIFS(Dec!$D$3:$D$61,Dec!$C$3:$C$61,A32)</f>
        <v>0</v>
      </c>
      <c r="N32" s="80" t="str">
        <f>Instructions!B25</f>
        <v>Groceries</v>
      </c>
      <c r="O32" s="81">
        <f t="shared" si="0"/>
        <v>0</v>
      </c>
      <c r="P32" s="81" t="str">
        <f t="shared" ca="1" si="1"/>
        <v/>
      </c>
      <c r="Q32" s="167" t="str">
        <f t="shared" si="2"/>
        <v/>
      </c>
    </row>
    <row r="33" spans="1:17" x14ac:dyDescent="0.25">
      <c r="A33" s="78" t="str">
        <f>Instructions!B26</f>
        <v>Holiday park fees</v>
      </c>
      <c r="B33" s="79">
        <f>SUMIFS(Jan!$D$3:$D$61,Jan!$C$3:$C$61,A33)</f>
        <v>0</v>
      </c>
      <c r="C33" s="79">
        <f>SUMIFS(Feb!$D$3:$D$61,Feb!$C$3:$C$61,A33)</f>
        <v>0</v>
      </c>
      <c r="D33" s="79">
        <f>SUMIFS(Mar!$D$3:$D$61,Mar!$C$3:$C$61,A33)</f>
        <v>0</v>
      </c>
      <c r="E33" s="79">
        <f>SUMIFS(Apr!$D$3:$D$61,Apr!$C$3:$C$61,A33)</f>
        <v>0</v>
      </c>
      <c r="F33" s="79">
        <f>SUMIFS(May!$D$3:$D$61,May!$C$3:$C$61,A33)</f>
        <v>0</v>
      </c>
      <c r="G33" s="79">
        <f>SUMIFS(Jun!$D$3:$D$61,Jun!$C$3:$C$61,A33)</f>
        <v>0</v>
      </c>
      <c r="H33" s="79">
        <f>SUMIFS(Jul!$D$3:$D$61,Jul!$C$3:$C$61,A33)</f>
        <v>0</v>
      </c>
      <c r="I33" s="79">
        <f>SUMIFS(Aug!$D$3:$D$61,Aug!$C$3:$C$61,A33)</f>
        <v>0</v>
      </c>
      <c r="J33" s="79">
        <f>SUMIFS(Sep!$D$3:$D$61,Sep!$C$3:$C$61,A33)</f>
        <v>0</v>
      </c>
      <c r="K33" s="79">
        <f>SUMIFS(Oct!$D$3:$D$61,Oct!$C$3:$C$61,A33)</f>
        <v>0</v>
      </c>
      <c r="L33" s="79">
        <f>SUMIFS(Nov!$D$3:$D$61,Nov!$C$3:$C$61,A33)</f>
        <v>0</v>
      </c>
      <c r="M33" s="79">
        <f>SUMIFS(Dec!$D$3:$D$61,Dec!$C$3:$C$61,A33)</f>
        <v>0</v>
      </c>
      <c r="N33" s="80" t="str">
        <f>Instructions!B26</f>
        <v>Holiday park fees</v>
      </c>
      <c r="O33" s="81">
        <f t="shared" si="0"/>
        <v>0</v>
      </c>
      <c r="P33" s="81" t="str">
        <f t="shared" ca="1" si="1"/>
        <v/>
      </c>
      <c r="Q33" s="167" t="str">
        <f t="shared" si="2"/>
        <v/>
      </c>
    </row>
    <row r="34" spans="1:17" x14ac:dyDescent="0.25">
      <c r="A34" s="78" t="str">
        <f>Instructions!B27</f>
        <v>Insurances</v>
      </c>
      <c r="B34" s="79">
        <f>SUMIFS(Jan!$D$3:$D$61,Jan!$C$3:$C$61,A34)</f>
        <v>0</v>
      </c>
      <c r="C34" s="79">
        <f>SUMIFS(Feb!$D$3:$D$61,Feb!$C$3:$C$61,A34)</f>
        <v>0</v>
      </c>
      <c r="D34" s="79">
        <f>SUMIFS(Mar!$D$3:$D$61,Mar!$C$3:$C$61,A34)</f>
        <v>0</v>
      </c>
      <c r="E34" s="79">
        <f>SUMIFS(Apr!$D$3:$D$61,Apr!$C$3:$C$61,A34)</f>
        <v>0</v>
      </c>
      <c r="F34" s="79">
        <f>SUMIFS(May!$D$3:$D$61,May!$C$3:$C$61,A34)</f>
        <v>0</v>
      </c>
      <c r="G34" s="79">
        <f>SUMIFS(Jun!$D$3:$D$61,Jun!$C$3:$C$61,A34)</f>
        <v>0</v>
      </c>
      <c r="H34" s="79">
        <f>SUMIFS(Jul!$D$3:$D$61,Jul!$C$3:$C$61,A34)</f>
        <v>0</v>
      </c>
      <c r="I34" s="79">
        <f>SUMIFS(Aug!$D$3:$D$61,Aug!$C$3:$C$61,A34)</f>
        <v>0</v>
      </c>
      <c r="J34" s="79">
        <f>SUMIFS(Sep!$D$3:$D$61,Sep!$C$3:$C$61,A34)</f>
        <v>0</v>
      </c>
      <c r="K34" s="79">
        <f>SUMIFS(Oct!$D$3:$D$61,Oct!$C$3:$C$61,A34)</f>
        <v>0</v>
      </c>
      <c r="L34" s="79">
        <f>SUMIFS(Nov!$D$3:$D$61,Nov!$C$3:$C$61,A34)</f>
        <v>0</v>
      </c>
      <c r="M34" s="79">
        <f>SUMIFS(Dec!$D$3:$D$61,Dec!$C$3:$C$61,A34)</f>
        <v>0</v>
      </c>
      <c r="N34" s="80" t="str">
        <f>Instructions!B27</f>
        <v>Insurances</v>
      </c>
      <c r="O34" s="81">
        <f t="shared" si="0"/>
        <v>0</v>
      </c>
      <c r="P34" s="81" t="str">
        <f t="shared" ca="1" si="1"/>
        <v/>
      </c>
      <c r="Q34" s="167" t="str">
        <f t="shared" si="2"/>
        <v/>
      </c>
    </row>
    <row r="35" spans="1:17" x14ac:dyDescent="0.25">
      <c r="A35" s="78" t="str">
        <f>Instructions!B28</f>
        <v>Mechanical repairs</v>
      </c>
      <c r="B35" s="79">
        <f>SUMIFS(Jan!$D$3:$D$61,Jan!$C$3:$C$61,A35)</f>
        <v>0</v>
      </c>
      <c r="C35" s="79">
        <f>SUMIFS(Feb!$D$3:$D$61,Feb!$C$3:$C$61,A35)</f>
        <v>0</v>
      </c>
      <c r="D35" s="79">
        <f>SUMIFS(Mar!$D$3:$D$61,Mar!$C$3:$C$61,A35)</f>
        <v>0</v>
      </c>
      <c r="E35" s="79">
        <f>SUMIFS(Apr!$D$3:$D$61,Apr!$C$3:$C$61,A35)</f>
        <v>0</v>
      </c>
      <c r="F35" s="79">
        <f>SUMIFS(May!$D$3:$D$61,May!$C$3:$C$61,A35)</f>
        <v>0</v>
      </c>
      <c r="G35" s="79">
        <f>SUMIFS(Jun!$D$3:$D$61,Jun!$C$3:$C$61,A35)</f>
        <v>0</v>
      </c>
      <c r="H35" s="79">
        <f>SUMIFS(Jul!$D$3:$D$61,Jul!$C$3:$C$61,A35)</f>
        <v>0</v>
      </c>
      <c r="I35" s="79">
        <f>SUMIFS(Aug!$D$3:$D$61,Aug!$C$3:$C$61,A35)</f>
        <v>0</v>
      </c>
      <c r="J35" s="79">
        <f>SUMIFS(Sep!$D$3:$D$61,Sep!$C$3:$C$61,A35)</f>
        <v>0</v>
      </c>
      <c r="K35" s="79">
        <f>SUMIFS(Oct!$D$3:$D$61,Oct!$C$3:$C$61,A35)</f>
        <v>0</v>
      </c>
      <c r="L35" s="79">
        <f>SUMIFS(Nov!$D$3:$D$61,Nov!$C$3:$C$61,A35)</f>
        <v>0</v>
      </c>
      <c r="M35" s="79">
        <f>SUMIFS(Dec!$D$3:$D$61,Dec!$C$3:$C$61,A35)</f>
        <v>0</v>
      </c>
      <c r="N35" s="80" t="str">
        <f>Instructions!B28</f>
        <v>Mechanical repairs</v>
      </c>
      <c r="O35" s="81">
        <f t="shared" si="0"/>
        <v>0</v>
      </c>
      <c r="P35" s="81" t="str">
        <f t="shared" ca="1" si="1"/>
        <v/>
      </c>
      <c r="Q35" s="167" t="str">
        <f t="shared" si="2"/>
        <v/>
      </c>
    </row>
    <row r="36" spans="1:17" x14ac:dyDescent="0.25">
      <c r="A36" s="78" t="str">
        <f>Instructions!B29</f>
        <v>Misc expence</v>
      </c>
      <c r="B36" s="79">
        <f>SUMIFS(Jan!$D$3:$D$61,Jan!$C$3:$C$61,A36)</f>
        <v>0</v>
      </c>
      <c r="C36" s="79">
        <f>SUMIFS(Feb!$D$3:$D$61,Feb!$C$3:$C$61,A36)</f>
        <v>0</v>
      </c>
      <c r="D36" s="79">
        <f>SUMIFS(Mar!$D$3:$D$61,Mar!$C$3:$C$61,A36)</f>
        <v>0</v>
      </c>
      <c r="E36" s="79">
        <f>SUMIFS(Apr!$D$3:$D$61,Apr!$C$3:$C$61,A36)</f>
        <v>0</v>
      </c>
      <c r="F36" s="79">
        <f>SUMIFS(May!$D$3:$D$61,May!$C$3:$C$61,A36)</f>
        <v>0</v>
      </c>
      <c r="G36" s="79">
        <f>SUMIFS(Jun!$D$3:$D$61,Jun!$C$3:$C$61,A36)</f>
        <v>0</v>
      </c>
      <c r="H36" s="79">
        <f>SUMIFS(Jul!$D$3:$D$61,Jul!$C$3:$C$61,A36)</f>
        <v>0</v>
      </c>
      <c r="I36" s="79">
        <f>SUMIFS(Aug!$D$3:$D$61,Aug!$C$3:$C$61,A36)</f>
        <v>0</v>
      </c>
      <c r="J36" s="79">
        <f>SUMIFS(Sep!$D$3:$D$61,Sep!$C$3:$C$61,A36)</f>
        <v>0</v>
      </c>
      <c r="K36" s="79">
        <f>SUMIFS(Oct!$D$3:$D$61,Oct!$C$3:$C$61,A36)</f>
        <v>0</v>
      </c>
      <c r="L36" s="79">
        <f>SUMIFS(Nov!$D$3:$D$61,Nov!$C$3:$C$61,A36)</f>
        <v>0</v>
      </c>
      <c r="M36" s="79">
        <f>SUMIFS(Dec!$D$3:$D$61,Dec!$C$3:$C$61,A36)</f>
        <v>0</v>
      </c>
      <c r="N36" s="80" t="str">
        <f>Instructions!B29</f>
        <v>Misc expence</v>
      </c>
      <c r="O36" s="81">
        <f t="shared" si="0"/>
        <v>0</v>
      </c>
      <c r="P36" s="81" t="str">
        <f t="shared" ca="1" si="1"/>
        <v/>
      </c>
      <c r="Q36" s="167" t="str">
        <f t="shared" si="2"/>
        <v/>
      </c>
    </row>
    <row r="37" spans="1:17" x14ac:dyDescent="0.25">
      <c r="A37" s="78" t="str">
        <f>Instructions!B30</f>
        <v xml:space="preserve">Plumbing Repairs </v>
      </c>
      <c r="B37" s="79">
        <f>SUMIFS(Jan!$D$3:$D$61,Jan!$C$3:$C$61,A37)</f>
        <v>0</v>
      </c>
      <c r="C37" s="79">
        <f>SUMIFS(Feb!$D$3:$D$61,Feb!$C$3:$C$61,A37)</f>
        <v>0</v>
      </c>
      <c r="D37" s="79">
        <f>SUMIFS(Mar!$D$3:$D$61,Mar!$C$3:$C$61,A37)</f>
        <v>0</v>
      </c>
      <c r="E37" s="79">
        <f>SUMIFS(Apr!$D$3:$D$61,Apr!$C$3:$C$61,A37)</f>
        <v>0</v>
      </c>
      <c r="F37" s="79">
        <f>SUMIFS(May!$D$3:$D$61,May!$C$3:$C$61,A37)</f>
        <v>0</v>
      </c>
      <c r="G37" s="79">
        <f>SUMIFS(Jun!$D$3:$D$61,Jun!$C$3:$C$61,A37)</f>
        <v>0</v>
      </c>
      <c r="H37" s="79">
        <f>SUMIFS(Jul!$D$3:$D$61,Jul!$C$3:$C$61,A37)</f>
        <v>0</v>
      </c>
      <c r="I37" s="79">
        <f>SUMIFS(Aug!$D$3:$D$61,Aug!$C$3:$C$61,A37)</f>
        <v>0</v>
      </c>
      <c r="J37" s="79">
        <f>SUMIFS(Sep!$D$3:$D$61,Sep!$C$3:$C$61,A37)</f>
        <v>0</v>
      </c>
      <c r="K37" s="79">
        <f>SUMIFS(Oct!$D$3:$D$61,Oct!$C$3:$C$61,A37)</f>
        <v>0</v>
      </c>
      <c r="L37" s="79">
        <f>SUMIFS(Nov!$D$3:$D$61,Nov!$C$3:$C$61,A37)</f>
        <v>0</v>
      </c>
      <c r="M37" s="79">
        <f>SUMIFS(Dec!$D$3:$D$61,Dec!$C$3:$C$61,A37)</f>
        <v>0</v>
      </c>
      <c r="N37" s="80" t="str">
        <f>Instructions!B30</f>
        <v xml:space="preserve">Plumbing Repairs </v>
      </c>
      <c r="O37" s="81">
        <f t="shared" si="0"/>
        <v>0</v>
      </c>
      <c r="P37" s="81" t="str">
        <f t="shared" ca="1" si="1"/>
        <v/>
      </c>
      <c r="Q37" s="167" t="str">
        <f t="shared" si="2"/>
        <v/>
      </c>
    </row>
    <row r="38" spans="1:17" x14ac:dyDescent="0.25">
      <c r="A38" s="78" t="str">
        <f>Instructions!B31</f>
        <v>Registrations</v>
      </c>
      <c r="B38" s="79">
        <f>SUMIFS(Jan!$D$3:$D$61,Jan!$C$3:$C$61,A38)</f>
        <v>0</v>
      </c>
      <c r="C38" s="79">
        <f>SUMIFS(Feb!$D$3:$D$61,Feb!$C$3:$C$61,A38)</f>
        <v>0</v>
      </c>
      <c r="D38" s="79">
        <f>SUMIFS(Mar!$D$3:$D$61,Mar!$C$3:$C$61,A38)</f>
        <v>0</v>
      </c>
      <c r="E38" s="79">
        <f>SUMIFS(Apr!$D$3:$D$61,Apr!$C$3:$C$61,A38)</f>
        <v>0</v>
      </c>
      <c r="F38" s="79">
        <f>SUMIFS(May!$D$3:$D$61,May!$C$3:$C$61,A38)</f>
        <v>0</v>
      </c>
      <c r="G38" s="79">
        <f>SUMIFS(Jun!$D$3:$D$61,Jun!$C$3:$C$61,A38)</f>
        <v>0</v>
      </c>
      <c r="H38" s="79">
        <f>SUMIFS(Jul!$D$3:$D$61,Jul!$C$3:$C$61,A38)</f>
        <v>0</v>
      </c>
      <c r="I38" s="79">
        <f>SUMIFS(Aug!$D$3:$D$61,Aug!$C$3:$C$61,A38)</f>
        <v>0</v>
      </c>
      <c r="J38" s="79">
        <f>SUMIFS(Sep!$D$3:$D$61,Sep!$C$3:$C$61,A38)</f>
        <v>0</v>
      </c>
      <c r="K38" s="79">
        <f>SUMIFS(Oct!$D$3:$D$61,Oct!$C$3:$C$61,A38)</f>
        <v>0</v>
      </c>
      <c r="L38" s="79">
        <f>SUMIFS(Nov!$D$3:$D$61,Nov!$C$3:$C$61,A38)</f>
        <v>0</v>
      </c>
      <c r="M38" s="79">
        <f>SUMIFS(Dec!$D$3:$D$61,Dec!$C$3:$C$61,A38)</f>
        <v>0</v>
      </c>
      <c r="N38" s="80" t="str">
        <f>Instructions!B31</f>
        <v>Registrations</v>
      </c>
      <c r="O38" s="81">
        <f t="shared" si="0"/>
        <v>0</v>
      </c>
      <c r="P38" s="81" t="str">
        <f t="shared" ca="1" si="1"/>
        <v/>
      </c>
      <c r="Q38" s="167" t="str">
        <f t="shared" si="2"/>
        <v/>
      </c>
    </row>
    <row r="39" spans="1:17" x14ac:dyDescent="0.25">
      <c r="A39" s="78" t="str">
        <f>Instructions!B32</f>
        <v xml:space="preserve">Water </v>
      </c>
      <c r="B39" s="79">
        <f>SUMIFS(Jan!$D$3:$D$61,Jan!$C$3:$C$61,A39)</f>
        <v>0</v>
      </c>
      <c r="C39" s="79">
        <f>SUMIFS(Feb!$D$3:$D$61,Feb!$C$3:$C$61,A39)</f>
        <v>0</v>
      </c>
      <c r="D39" s="79">
        <f>SUMIFS(Mar!$D$3:$D$61,Mar!$C$3:$C$61,A39)</f>
        <v>0</v>
      </c>
      <c r="E39" s="79">
        <f>SUMIFS(Apr!$D$3:$D$61,Apr!$C$3:$C$61,A39)</f>
        <v>0</v>
      </c>
      <c r="F39" s="79">
        <f>SUMIFS(May!$D$3:$D$61,May!$C$3:$C$61,A39)</f>
        <v>0</v>
      </c>
      <c r="G39" s="79">
        <f>SUMIFS(Jun!$D$3:$D$61,Jun!$C$3:$C$61,A39)</f>
        <v>0</v>
      </c>
      <c r="H39" s="79">
        <f>SUMIFS(Jul!$D$3:$D$61,Jul!$C$3:$C$61,A39)</f>
        <v>0</v>
      </c>
      <c r="I39" s="79">
        <f>SUMIFS(Aug!$D$3:$D$61,Aug!$C$3:$C$61,A39)</f>
        <v>0</v>
      </c>
      <c r="J39" s="79">
        <f>SUMIFS(Sep!$D$3:$D$61,Sep!$C$3:$C$61,A39)</f>
        <v>0</v>
      </c>
      <c r="K39" s="79">
        <f>SUMIFS(Oct!$D$3:$D$61,Oct!$C$3:$C$61,A39)</f>
        <v>0</v>
      </c>
      <c r="L39" s="79">
        <f>SUMIFS(Nov!$D$3:$D$61,Nov!$C$3:$C$61,A39)</f>
        <v>0</v>
      </c>
      <c r="M39" s="79">
        <f>SUMIFS(Dec!$D$3:$D$61,Dec!$C$3:$C$61,A39)</f>
        <v>0</v>
      </c>
      <c r="N39" s="80" t="str">
        <f>Instructions!B32</f>
        <v xml:space="preserve">Water </v>
      </c>
      <c r="O39" s="81">
        <f t="shared" si="0"/>
        <v>0</v>
      </c>
      <c r="P39" s="81" t="str">
        <f t="shared" ca="1" si="1"/>
        <v/>
      </c>
      <c r="Q39" s="167" t="str">
        <f t="shared" si="2"/>
        <v/>
      </c>
    </row>
    <row r="40" spans="1:17" x14ac:dyDescent="0.25">
      <c r="A40" s="78" t="str">
        <f>Instructions!B33</f>
        <v xml:space="preserve">Internet </v>
      </c>
      <c r="B40" s="79">
        <f>SUMIFS(Jan!$D$3:$D$61,Jan!$C$3:$C$61,A40)</f>
        <v>0</v>
      </c>
      <c r="C40" s="79">
        <f>SUMIFS(Feb!$D$3:$D$61,Feb!$C$3:$C$61,A40)</f>
        <v>0</v>
      </c>
      <c r="D40" s="79">
        <f>SUMIFS(Mar!$D$3:$D$61,Mar!$C$3:$C$61,A40)</f>
        <v>0</v>
      </c>
      <c r="E40" s="79">
        <f>SUMIFS(Apr!$D$3:$D$61,Apr!$C$3:$C$61,A40)</f>
        <v>0</v>
      </c>
      <c r="F40" s="79">
        <f>SUMIFS(May!$D$3:$D$61,May!$C$3:$C$61,A40)</f>
        <v>0</v>
      </c>
      <c r="G40" s="79">
        <f>SUMIFS(Jun!$D$3:$D$61,Jun!$C$3:$C$61,A40)</f>
        <v>0</v>
      </c>
      <c r="H40" s="79">
        <f>SUMIFS(Jul!$D$3:$D$61,Jul!$C$3:$C$61,A40)</f>
        <v>0</v>
      </c>
      <c r="I40" s="79">
        <f>SUMIFS(Aug!$D$3:$D$61,Aug!$C$3:$C$61,A40)</f>
        <v>0</v>
      </c>
      <c r="J40" s="79">
        <f>SUMIFS(Sep!$D$3:$D$61,Sep!$C$3:$C$61,A40)</f>
        <v>0</v>
      </c>
      <c r="K40" s="79">
        <f>SUMIFS(Oct!$D$3:$D$61,Oct!$C$3:$C$61,A40)</f>
        <v>0</v>
      </c>
      <c r="L40" s="79">
        <f>SUMIFS(Nov!$D$3:$D$61,Nov!$C$3:$C$61,A40)</f>
        <v>0</v>
      </c>
      <c r="M40" s="79">
        <f>SUMIFS(Dec!$D$3:$D$61,Dec!$C$3:$C$61,A40)</f>
        <v>0</v>
      </c>
      <c r="N40" s="80" t="str">
        <f>Instructions!B33</f>
        <v xml:space="preserve">Internet </v>
      </c>
      <c r="O40" s="81">
        <f t="shared" si="0"/>
        <v>0</v>
      </c>
      <c r="P40" s="81" t="str">
        <f t="shared" ca="1" si="1"/>
        <v/>
      </c>
      <c r="Q40" s="167" t="str">
        <f t="shared" si="2"/>
        <v/>
      </c>
    </row>
    <row r="41" spans="1:17" x14ac:dyDescent="0.25">
      <c r="A41" s="78" t="str">
        <f>Instructions!B34</f>
        <v>Activities</v>
      </c>
      <c r="B41" s="79">
        <f>SUMIFS(Jan!$D$3:$D$61,Jan!$C$3:$C$61,A41)</f>
        <v>0</v>
      </c>
      <c r="C41" s="79">
        <f>SUMIFS(Feb!$D$3:$D$61,Feb!$C$3:$C$61,A41)</f>
        <v>0</v>
      </c>
      <c r="D41" s="79">
        <f>SUMIFS(Mar!$D$3:$D$61,Mar!$C$3:$C$61,A41)</f>
        <v>0</v>
      </c>
      <c r="E41" s="79">
        <f>SUMIFS(Apr!$D$3:$D$61,Apr!$C$3:$C$61,A41)</f>
        <v>0</v>
      </c>
      <c r="F41" s="79">
        <f>SUMIFS(May!$D$3:$D$61,May!$C$3:$C$61,A41)</f>
        <v>0</v>
      </c>
      <c r="G41" s="79">
        <f>SUMIFS(Jun!$D$3:$D$61,Jun!$C$3:$C$61,A41)</f>
        <v>0</v>
      </c>
      <c r="H41" s="79">
        <f>SUMIFS(Jul!$D$3:$D$61,Jul!$C$3:$C$61,A41)</f>
        <v>0</v>
      </c>
      <c r="I41" s="79">
        <f>SUMIFS(Aug!$D$3:$D$61,Aug!$C$3:$C$61,A41)</f>
        <v>0</v>
      </c>
      <c r="J41" s="79">
        <f>SUMIFS(Sep!$D$3:$D$61,Sep!$C$3:$C$61,A41)</f>
        <v>0</v>
      </c>
      <c r="K41" s="79">
        <f>SUMIFS(Oct!$D$3:$D$61,Oct!$C$3:$C$61,A41)</f>
        <v>0</v>
      </c>
      <c r="L41" s="79">
        <f>SUMIFS(Nov!$D$3:$D$61,Nov!$C$3:$C$61,A41)</f>
        <v>0</v>
      </c>
      <c r="M41" s="79">
        <f>SUMIFS(Dec!$D$3:$D$61,Dec!$C$3:$C$61,A41)</f>
        <v>0</v>
      </c>
      <c r="N41" s="80" t="str">
        <f>Instructions!B34</f>
        <v>Activities</v>
      </c>
      <c r="O41" s="81">
        <f t="shared" si="0"/>
        <v>0</v>
      </c>
      <c r="P41" s="81" t="str">
        <f t="shared" ca="1" si="1"/>
        <v/>
      </c>
      <c r="Q41" s="167" t="str">
        <f t="shared" si="2"/>
        <v/>
      </c>
    </row>
    <row r="42" spans="1:17" x14ac:dyDescent="0.25">
      <c r="A42" s="78" t="str">
        <f>Instructions!B35</f>
        <v>Caravan items</v>
      </c>
      <c r="B42" s="79">
        <f>SUMIFS(Jan!$D$3:$D$61,Jan!$C$3:$C$61,A42)</f>
        <v>0</v>
      </c>
      <c r="C42" s="79">
        <f>SUMIFS(Feb!$D$3:$D$61,Feb!$C$3:$C$61,A42)</f>
        <v>0</v>
      </c>
      <c r="D42" s="79">
        <f>SUMIFS(Mar!$D$3:$D$61,Mar!$C$3:$C$61,A42)</f>
        <v>0</v>
      </c>
      <c r="E42" s="79">
        <f>SUMIFS(Apr!$D$3:$D$61,Apr!$C$3:$C$61,A42)</f>
        <v>0</v>
      </c>
      <c r="F42" s="79">
        <f>SUMIFS(May!$D$3:$D$61,May!$C$3:$C$61,A42)</f>
        <v>0</v>
      </c>
      <c r="G42" s="79">
        <f>SUMIFS(Jun!$D$3:$D$61,Jun!$C$3:$C$61,A42)</f>
        <v>0</v>
      </c>
      <c r="H42" s="79">
        <f>SUMIFS(Jul!$D$3:$D$61,Jul!$C$3:$C$61,A42)</f>
        <v>0</v>
      </c>
      <c r="I42" s="79">
        <f>SUMIFS(Aug!$D$3:$D$61,Aug!$C$3:$C$61,A42)</f>
        <v>0</v>
      </c>
      <c r="J42" s="79">
        <f>SUMIFS(Sep!$D$3:$D$61,Sep!$C$3:$C$61,A42)</f>
        <v>0</v>
      </c>
      <c r="K42" s="79">
        <f>SUMIFS(Oct!$D$3:$D$61,Oct!$C$3:$C$61,A42)</f>
        <v>0</v>
      </c>
      <c r="L42" s="79">
        <f>SUMIFS(Nov!$D$3:$D$61,Nov!$C$3:$C$61,A42)</f>
        <v>0</v>
      </c>
      <c r="M42" s="79">
        <f>SUMIFS(Dec!$D$3:$D$61,Dec!$C$3:$C$61,A42)</f>
        <v>0</v>
      </c>
      <c r="N42" s="80" t="str">
        <f>Instructions!B35</f>
        <v>Caravan items</v>
      </c>
      <c r="O42" s="81">
        <f t="shared" si="0"/>
        <v>0</v>
      </c>
      <c r="P42" s="81" t="str">
        <f t="shared" ca="1" si="1"/>
        <v/>
      </c>
      <c r="Q42" s="167" t="str">
        <f t="shared" si="2"/>
        <v/>
      </c>
    </row>
    <row r="44" spans="1:17" x14ac:dyDescent="0.25">
      <c r="A44" s="82"/>
    </row>
    <row r="45" spans="1:17" ht="15.75" thickBot="1" x14ac:dyDescent="0.3">
      <c r="A45" s="82"/>
    </row>
    <row r="46" spans="1:17" ht="19.5" thickBot="1" x14ac:dyDescent="0.35">
      <c r="A46" s="212" t="s">
        <v>215</v>
      </c>
      <c r="B46" s="213"/>
      <c r="C46" s="213"/>
      <c r="D46" s="213"/>
      <c r="E46" s="213"/>
      <c r="F46" s="213"/>
      <c r="G46" s="214"/>
    </row>
    <row r="47" spans="1:17" x14ac:dyDescent="0.25">
      <c r="A47" s="209" t="s">
        <v>220</v>
      </c>
      <c r="B47" s="210"/>
      <c r="C47" s="210"/>
      <c r="D47" s="210"/>
      <c r="E47" s="210"/>
      <c r="F47" s="210"/>
      <c r="G47" s="211"/>
    </row>
    <row r="48" spans="1:17" x14ac:dyDescent="0.25">
      <c r="A48" s="209"/>
      <c r="B48" s="210"/>
      <c r="C48" s="210"/>
      <c r="D48" s="210"/>
      <c r="E48" s="210"/>
      <c r="F48" s="210"/>
      <c r="G48" s="211"/>
    </row>
    <row r="49" spans="1:7" x14ac:dyDescent="0.25">
      <c r="A49" s="209"/>
      <c r="B49" s="210"/>
      <c r="C49" s="210"/>
      <c r="D49" s="210"/>
      <c r="E49" s="210"/>
      <c r="F49" s="210"/>
      <c r="G49" s="211"/>
    </row>
    <row r="50" spans="1:7" ht="32.25" customHeight="1" x14ac:dyDescent="0.25">
      <c r="A50" s="209"/>
      <c r="B50" s="210"/>
      <c r="C50" s="210"/>
      <c r="D50" s="210"/>
      <c r="E50" s="210"/>
      <c r="F50" s="210"/>
      <c r="G50" s="211"/>
    </row>
    <row r="51" spans="1:7" x14ac:dyDescent="0.25">
      <c r="A51" s="161"/>
      <c r="B51" s="82"/>
      <c r="C51" s="82"/>
      <c r="D51" s="82"/>
      <c r="E51" s="82"/>
      <c r="F51" s="82"/>
      <c r="G51" s="162"/>
    </row>
    <row r="52" spans="1:7" x14ac:dyDescent="0.25">
      <c r="A52" s="165" t="s">
        <v>216</v>
      </c>
      <c r="B52" s="165" t="s">
        <v>217</v>
      </c>
      <c r="C52" s="166" t="s">
        <v>202</v>
      </c>
      <c r="D52" s="82"/>
      <c r="E52" s="82"/>
      <c r="F52" s="82"/>
      <c r="G52" s="162"/>
    </row>
    <row r="53" spans="1:7" x14ac:dyDescent="0.25">
      <c r="A53" s="152"/>
      <c r="B53" s="153"/>
      <c r="C53" s="160">
        <f>SUM(B53:B74)</f>
        <v>0</v>
      </c>
      <c r="D53" s="82"/>
      <c r="E53" s="82"/>
      <c r="F53" s="82"/>
      <c r="G53" s="162"/>
    </row>
    <row r="54" spans="1:7" x14ac:dyDescent="0.25">
      <c r="A54" s="152"/>
      <c r="B54" s="152"/>
      <c r="C54" s="82"/>
      <c r="D54" s="82"/>
      <c r="E54" s="82"/>
      <c r="F54" s="82"/>
      <c r="G54" s="162"/>
    </row>
    <row r="55" spans="1:7" x14ac:dyDescent="0.25">
      <c r="A55" s="174"/>
      <c r="B55" s="152"/>
      <c r="C55" s="82"/>
      <c r="D55" s="82"/>
      <c r="E55" s="82"/>
      <c r="F55" s="82"/>
      <c r="G55" s="162"/>
    </row>
    <row r="56" spans="1:7" x14ac:dyDescent="0.25">
      <c r="A56" s="174"/>
      <c r="B56" s="152"/>
      <c r="C56" s="82"/>
      <c r="D56" s="82"/>
      <c r="E56" s="82"/>
      <c r="F56" s="82"/>
      <c r="G56" s="162"/>
    </row>
    <row r="57" spans="1:7" x14ac:dyDescent="0.25">
      <c r="A57" s="174"/>
      <c r="B57" s="152"/>
      <c r="C57" s="82"/>
      <c r="D57" s="82"/>
      <c r="E57" s="82"/>
      <c r="F57" s="82"/>
      <c r="G57" s="162"/>
    </row>
    <row r="58" spans="1:7" x14ac:dyDescent="0.25">
      <c r="A58" s="174"/>
      <c r="B58" s="152"/>
      <c r="C58" s="82"/>
      <c r="D58" s="82"/>
      <c r="E58" s="82"/>
      <c r="F58" s="82"/>
      <c r="G58" s="162"/>
    </row>
    <row r="59" spans="1:7" x14ac:dyDescent="0.25">
      <c r="A59" s="174"/>
      <c r="B59" s="152"/>
      <c r="C59" s="82"/>
      <c r="D59" s="82"/>
      <c r="E59" s="82"/>
      <c r="F59" s="82"/>
      <c r="G59" s="162"/>
    </row>
    <row r="60" spans="1:7" x14ac:dyDescent="0.25">
      <c r="A60" s="152"/>
      <c r="B60" s="152"/>
      <c r="C60" s="82"/>
      <c r="D60" s="82"/>
      <c r="E60" s="82"/>
      <c r="F60" s="82"/>
      <c r="G60" s="162"/>
    </row>
    <row r="61" spans="1:7" x14ac:dyDescent="0.25">
      <c r="A61" s="152"/>
      <c r="B61" s="152"/>
      <c r="C61" s="82"/>
      <c r="D61" s="82"/>
      <c r="E61" s="82"/>
      <c r="F61" s="82"/>
      <c r="G61" s="162"/>
    </row>
    <row r="62" spans="1:7" x14ac:dyDescent="0.25">
      <c r="A62" s="152"/>
      <c r="B62" s="152"/>
      <c r="C62" s="82"/>
      <c r="D62" s="82"/>
      <c r="E62" s="82"/>
      <c r="F62" s="82"/>
      <c r="G62" s="162"/>
    </row>
    <row r="63" spans="1:7" x14ac:dyDescent="0.25">
      <c r="A63" s="152"/>
      <c r="B63" s="152"/>
      <c r="C63" s="82"/>
      <c r="D63" s="82"/>
      <c r="E63" s="82"/>
      <c r="F63" s="82"/>
      <c r="G63" s="162"/>
    </row>
    <row r="64" spans="1:7" x14ac:dyDescent="0.25">
      <c r="A64" s="152"/>
      <c r="B64" s="152"/>
      <c r="C64" s="82"/>
      <c r="D64" s="82"/>
      <c r="E64" s="82"/>
      <c r="F64" s="82"/>
      <c r="G64" s="162"/>
    </row>
    <row r="65" spans="1:7" x14ac:dyDescent="0.25">
      <c r="A65" s="152"/>
      <c r="B65" s="152"/>
      <c r="C65" s="82"/>
      <c r="D65" s="82"/>
      <c r="E65" s="82"/>
      <c r="F65" s="82"/>
      <c r="G65" s="162"/>
    </row>
    <row r="66" spans="1:7" x14ac:dyDescent="0.25">
      <c r="A66" s="152"/>
      <c r="B66" s="152"/>
      <c r="C66" s="82"/>
      <c r="D66" s="82"/>
      <c r="E66" s="82"/>
      <c r="F66" s="82"/>
      <c r="G66" s="162"/>
    </row>
    <row r="67" spans="1:7" x14ac:dyDescent="0.25">
      <c r="A67" s="152"/>
      <c r="B67" s="152"/>
      <c r="C67" s="82"/>
      <c r="D67" s="82"/>
      <c r="E67" s="82"/>
      <c r="F67" s="82"/>
      <c r="G67" s="162"/>
    </row>
    <row r="68" spans="1:7" x14ac:dyDescent="0.25">
      <c r="A68" s="152"/>
      <c r="B68" s="152"/>
      <c r="C68" s="82"/>
      <c r="D68" s="82"/>
      <c r="E68" s="82"/>
      <c r="F68" s="82"/>
      <c r="G68" s="162"/>
    </row>
    <row r="69" spans="1:7" x14ac:dyDescent="0.25">
      <c r="A69" s="152"/>
      <c r="B69" s="152"/>
      <c r="C69" s="82"/>
      <c r="D69" s="82"/>
      <c r="E69" s="82"/>
      <c r="F69" s="82"/>
      <c r="G69" s="162"/>
    </row>
    <row r="70" spans="1:7" x14ac:dyDescent="0.25">
      <c r="A70" s="152"/>
      <c r="B70" s="152"/>
      <c r="C70" s="82"/>
      <c r="D70" s="82"/>
      <c r="E70" s="82"/>
      <c r="F70" s="82"/>
      <c r="G70" s="162"/>
    </row>
    <row r="71" spans="1:7" x14ac:dyDescent="0.25">
      <c r="A71" s="152"/>
      <c r="B71" s="152"/>
      <c r="C71" s="82"/>
      <c r="D71" s="82"/>
      <c r="E71" s="82"/>
      <c r="F71" s="82"/>
      <c r="G71" s="162"/>
    </row>
    <row r="72" spans="1:7" x14ac:dyDescent="0.25">
      <c r="A72" s="152"/>
      <c r="B72" s="152"/>
      <c r="C72" s="82"/>
      <c r="D72" s="82"/>
      <c r="E72" s="82"/>
      <c r="F72" s="82"/>
      <c r="G72" s="162"/>
    </row>
    <row r="73" spans="1:7" x14ac:dyDescent="0.25">
      <c r="A73" s="152"/>
      <c r="B73" s="152"/>
      <c r="C73" s="82"/>
      <c r="D73" s="82"/>
      <c r="E73" s="82"/>
      <c r="F73" s="82"/>
      <c r="G73" s="162"/>
    </row>
    <row r="74" spans="1:7" ht="15.75" thickBot="1" x14ac:dyDescent="0.3">
      <c r="A74" s="152"/>
      <c r="B74" s="175"/>
      <c r="C74" s="163"/>
      <c r="D74" s="163"/>
      <c r="E74" s="163"/>
      <c r="F74" s="163"/>
      <c r="G74" s="164"/>
    </row>
  </sheetData>
  <sheetProtection sheet="1" objects="1" scenarios="1" selectLockedCells="1"/>
  <autoFilter ref="A22:M42"/>
  <sortState ref="A4:A23">
    <sortCondition ref="A4"/>
  </sortState>
  <mergeCells count="14">
    <mergeCell ref="A1:B1"/>
    <mergeCell ref="C1:E1"/>
    <mergeCell ref="C2:D2"/>
    <mergeCell ref="A4:A5"/>
    <mergeCell ref="B4:B5"/>
    <mergeCell ref="C3:D3"/>
    <mergeCell ref="C4:D4"/>
    <mergeCell ref="C5:D5"/>
    <mergeCell ref="A47:G50"/>
    <mergeCell ref="A46:G46"/>
    <mergeCell ref="C9:D9"/>
    <mergeCell ref="C10:D10"/>
    <mergeCell ref="C11:D11"/>
    <mergeCell ref="A10:B11"/>
  </mergeCells>
  <pageMargins left="0.7" right="0.7" top="0.75" bottom="0.75" header="0.3" footer="0.3"/>
  <pageSetup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workbookViewId="0">
      <selection activeCell="C17" sqref="C17"/>
    </sheetView>
  </sheetViews>
  <sheetFormatPr defaultRowHeight="15" x14ac:dyDescent="0.25"/>
  <sheetData/>
  <sheetProtection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AA61"/>
  <sheetViews>
    <sheetView showGridLines="0" zoomScaleNormal="100" workbookViewId="0">
      <selection activeCell="G6" sqref="G6"/>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7" customWidth="1"/>
    <col min="23" max="23" width="15" customWidth="1"/>
  </cols>
  <sheetData>
    <row r="2" spans="1:27" x14ac:dyDescent="0.25">
      <c r="A2" s="3" t="s">
        <v>150</v>
      </c>
      <c r="B2" s="4" t="s">
        <v>108</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f>'Cost Tracking'!BB38</f>
        <v>0</v>
      </c>
      <c r="X2" s="6" t="str">
        <f>'Cost Tracking'!A39</f>
        <v xml:space="preserve">Water </v>
      </c>
      <c r="Y2" s="6" t="str">
        <f>'Cost Tracking'!A40</f>
        <v xml:space="preserve">Internet </v>
      </c>
      <c r="Z2" s="6">
        <f>'Cost Tracking'!EB41</f>
        <v>0</v>
      </c>
      <c r="AA2" s="6" t="str">
        <f>'Cost Tracking'!A42</f>
        <v>Caravan items</v>
      </c>
    </row>
    <row r="3" spans="1:27" x14ac:dyDescent="0.25">
      <c r="A3" s="41">
        <v>1</v>
      </c>
      <c r="B3" s="42" t="s">
        <v>111</v>
      </c>
      <c r="C3" s="43" t="s">
        <v>38</v>
      </c>
      <c r="D3" s="44">
        <v>71</v>
      </c>
      <c r="E3" t="s">
        <v>16</v>
      </c>
      <c r="G3" s="8" t="s">
        <v>29</v>
      </c>
      <c r="H3" s="2"/>
      <c r="I3" s="2"/>
      <c r="J3" s="2"/>
      <c r="K3" s="2"/>
      <c r="L3" s="2"/>
      <c r="M3" s="2"/>
      <c r="N3" s="2"/>
      <c r="O3" s="2"/>
      <c r="P3" s="2"/>
      <c r="Q3" s="2"/>
      <c r="R3" s="2"/>
      <c r="S3" s="2"/>
      <c r="T3" s="2"/>
      <c r="U3" s="2"/>
      <c r="V3" s="2"/>
      <c r="W3" s="2"/>
      <c r="X3" s="2"/>
      <c r="Y3" s="2"/>
      <c r="Z3" s="2"/>
      <c r="AA3" s="2"/>
    </row>
    <row r="4" spans="1:27" x14ac:dyDescent="0.25">
      <c r="A4" s="41">
        <v>2</v>
      </c>
      <c r="B4" s="42" t="s">
        <v>112</v>
      </c>
      <c r="C4" s="43" t="s">
        <v>39</v>
      </c>
      <c r="D4" s="43">
        <v>36</v>
      </c>
      <c r="G4" s="29">
        <v>1</v>
      </c>
      <c r="H4" s="36">
        <f>SUMIFS($D$3:$D$58,A3:$A$58,$G4,$C$3:$C$58,H$2)</f>
        <v>0</v>
      </c>
      <c r="I4" s="36">
        <f>SUMIFS($D$3:$D$58,$A3:$A$58,$G4,$C$3:$C$58,I$2)</f>
        <v>0</v>
      </c>
      <c r="J4" s="36">
        <f>SUMIFS($D$3:$D$58,$A3:$A$58,$G4,$C$3:$C$58,J$2)</f>
        <v>0</v>
      </c>
      <c r="K4" s="36">
        <f>SUMIFS($D$3:$D$58,$A3:$A$58,$G4,$C$3:$C$58,K$2)</f>
        <v>0</v>
      </c>
      <c r="L4" s="36">
        <f>SUMIFS($D$3:$D$58,$A3:$A$58,$G4,$C$3:$C$58,L$2)</f>
        <v>0</v>
      </c>
      <c r="M4" s="36">
        <f>SUMIFS($D$3:$D$58,$A3:$A$58,$G4,$C$3:$C$58,M$2)</f>
        <v>71</v>
      </c>
      <c r="N4" s="36">
        <f>SUMIFS($D$3:$D$58,$A3:$A$58,$G4,$C$3:$C$58,N$2)</f>
        <v>0</v>
      </c>
      <c r="O4" s="36">
        <f>SUMIFS($D$3:$D$58,$A3:$A$58,$G4,$C$3:$C$58,O$2)</f>
        <v>0</v>
      </c>
      <c r="P4" s="36">
        <f>SUMIFS($D$3:$D$58,$A3:$A$58,$G4,$C$3:$C$58,P$2)</f>
        <v>0</v>
      </c>
      <c r="Q4" s="36">
        <f>SUMIFS($D$3:$D$58,$A3:$A$58,$G4,$C$3:$C$58,Q$2)</f>
        <v>0</v>
      </c>
      <c r="R4" s="36">
        <f>SUMIFS($D$3:$D$58,$A3:$A$58,$G4,$C$3:$C$58,R$2)</f>
        <v>0</v>
      </c>
      <c r="S4" s="36">
        <f>SUMIFS($D$3:$D$58,$A3:$A$58,$G4,$C$3:$C$58,S$2)</f>
        <v>0</v>
      </c>
      <c r="T4" s="36">
        <f>SUMIFS($D$3:$D$58,$A3:$A$58,$G4,$C$3:$C$58,T$2)</f>
        <v>0</v>
      </c>
      <c r="U4" s="36">
        <f>SUMIFS($D$3:$D$58,$A3:$A$58,$G4,$C$3:$C$58,U$2)</f>
        <v>0</v>
      </c>
      <c r="V4" s="36">
        <f>SUMIFS($D$3:$D$58,$A3:$A$58,$G4,$C$3:$C$58,V$2)</f>
        <v>0</v>
      </c>
      <c r="W4" s="36">
        <f>SUMIFS($D$3:$D$58,$A3:$A$58,$G4,$C$3:$C$58,W$2)</f>
        <v>0</v>
      </c>
      <c r="X4" s="36">
        <f>SUMIFS($D$3:$D$58,$A3:$A$58,$G4,$C$3:$C$58,X$2)</f>
        <v>0</v>
      </c>
      <c r="Y4" s="36">
        <f>SUMIFS($D$3:$D$58,$A3:$A$58,$G4,$C$3:$C$58,Y$2)</f>
        <v>0</v>
      </c>
      <c r="Z4" s="36">
        <f>SUMIFS($D$3:$D$58,$A3:$A$58,$G4,$C$3:$C$58,Z$2)</f>
        <v>0</v>
      </c>
      <c r="AA4" s="36">
        <f>SUMIFS($D$3:$D$58,$A3:$A$58,$G4,$C$3:$C$58,AA$2)</f>
        <v>0</v>
      </c>
    </row>
    <row r="5" spans="1:27" x14ac:dyDescent="0.25">
      <c r="A5" s="41">
        <v>5</v>
      </c>
      <c r="B5" s="42" t="s">
        <v>51</v>
      </c>
      <c r="C5" s="43" t="s">
        <v>10</v>
      </c>
      <c r="D5" s="43">
        <v>35</v>
      </c>
      <c r="G5" s="29">
        <v>2</v>
      </c>
      <c r="H5" s="36">
        <f t="shared" ref="H5:W10" si="0">SUMIFS($D$3:$D$58,$A$3:$A$58,$G5,$C$3:$C$58,H$2)</f>
        <v>0</v>
      </c>
      <c r="I5" s="36">
        <f t="shared" si="0"/>
        <v>0</v>
      </c>
      <c r="J5" s="36">
        <f t="shared" si="0"/>
        <v>0</v>
      </c>
      <c r="K5" s="36">
        <f t="shared" si="0"/>
        <v>0</v>
      </c>
      <c r="L5" s="36">
        <f t="shared" si="0"/>
        <v>0</v>
      </c>
      <c r="M5" s="36">
        <f t="shared" si="0"/>
        <v>0</v>
      </c>
      <c r="N5" s="36">
        <f t="shared" si="0"/>
        <v>0</v>
      </c>
      <c r="O5" s="36">
        <f t="shared" si="0"/>
        <v>0</v>
      </c>
      <c r="P5" s="36">
        <f t="shared" si="0"/>
        <v>0</v>
      </c>
      <c r="Q5" s="36">
        <f t="shared" si="0"/>
        <v>0</v>
      </c>
      <c r="R5" s="36">
        <f t="shared" si="0"/>
        <v>0</v>
      </c>
      <c r="S5" s="36">
        <f t="shared" si="0"/>
        <v>0</v>
      </c>
      <c r="T5" s="36">
        <f t="shared" si="0"/>
        <v>0</v>
      </c>
      <c r="U5" s="36">
        <f t="shared" si="0"/>
        <v>36</v>
      </c>
      <c r="V5" s="36">
        <f t="shared" si="0"/>
        <v>0</v>
      </c>
      <c r="W5" s="36">
        <f t="shared" si="0"/>
        <v>0</v>
      </c>
      <c r="X5" s="36">
        <f t="shared" ref="R5:AA10" si="1">SUMIFS($D$3:$D$58,$A$3:$A$58,$G5,$C$3:$C$58,X$2)</f>
        <v>0</v>
      </c>
      <c r="Y5" s="36">
        <f t="shared" si="1"/>
        <v>0</v>
      </c>
      <c r="Z5" s="36">
        <f t="shared" si="1"/>
        <v>0</v>
      </c>
      <c r="AA5" s="36">
        <f t="shared" si="1"/>
        <v>0</v>
      </c>
    </row>
    <row r="6" spans="1:27" x14ac:dyDescent="0.25">
      <c r="A6" s="41">
        <v>5</v>
      </c>
      <c r="B6" s="42" t="s">
        <v>52</v>
      </c>
      <c r="C6" s="43" t="s">
        <v>13</v>
      </c>
      <c r="D6" s="43">
        <v>127</v>
      </c>
      <c r="G6" s="29">
        <v>3</v>
      </c>
      <c r="H6" s="36">
        <f t="shared" si="0"/>
        <v>0</v>
      </c>
      <c r="I6" s="36">
        <f t="shared" si="0"/>
        <v>0</v>
      </c>
      <c r="J6" s="36">
        <f t="shared" si="0"/>
        <v>0</v>
      </c>
      <c r="K6" s="36">
        <f t="shared" si="0"/>
        <v>0</v>
      </c>
      <c r="L6" s="36">
        <f t="shared" si="0"/>
        <v>0</v>
      </c>
      <c r="M6" s="36">
        <f t="shared" si="0"/>
        <v>0</v>
      </c>
      <c r="N6" s="36">
        <f t="shared" si="0"/>
        <v>0</v>
      </c>
      <c r="O6" s="36">
        <f t="shared" si="0"/>
        <v>0</v>
      </c>
      <c r="P6" s="36">
        <f t="shared" si="0"/>
        <v>0</v>
      </c>
      <c r="Q6" s="36">
        <f t="shared" si="0"/>
        <v>0</v>
      </c>
      <c r="R6" s="36">
        <f t="shared" si="1"/>
        <v>0</v>
      </c>
      <c r="S6" s="36">
        <f t="shared" si="1"/>
        <v>0</v>
      </c>
      <c r="T6" s="36">
        <f t="shared" si="1"/>
        <v>0</v>
      </c>
      <c r="U6" s="36">
        <f t="shared" si="1"/>
        <v>0</v>
      </c>
      <c r="V6" s="36">
        <f t="shared" si="1"/>
        <v>0</v>
      </c>
      <c r="W6" s="36">
        <f t="shared" si="1"/>
        <v>0</v>
      </c>
      <c r="X6" s="36">
        <f t="shared" si="1"/>
        <v>0</v>
      </c>
      <c r="Y6" s="36">
        <f t="shared" si="1"/>
        <v>0</v>
      </c>
      <c r="Z6" s="36">
        <f t="shared" si="1"/>
        <v>0</v>
      </c>
      <c r="AA6" s="36">
        <f t="shared" si="1"/>
        <v>0</v>
      </c>
    </row>
    <row r="7" spans="1:27" x14ac:dyDescent="0.25">
      <c r="A7" s="41">
        <v>5</v>
      </c>
      <c r="B7" s="42" t="s">
        <v>53</v>
      </c>
      <c r="C7" s="43" t="s">
        <v>14</v>
      </c>
      <c r="D7" s="43">
        <v>144</v>
      </c>
      <c r="G7" s="29">
        <v>4</v>
      </c>
      <c r="H7" s="36">
        <f t="shared" si="0"/>
        <v>0</v>
      </c>
      <c r="I7" s="36">
        <f t="shared" si="0"/>
        <v>0</v>
      </c>
      <c r="J7" s="36">
        <f t="shared" si="0"/>
        <v>0</v>
      </c>
      <c r="K7" s="36">
        <f t="shared" si="0"/>
        <v>0</v>
      </c>
      <c r="L7" s="36">
        <f t="shared" si="0"/>
        <v>0</v>
      </c>
      <c r="M7" s="36">
        <f t="shared" si="0"/>
        <v>0</v>
      </c>
      <c r="N7" s="36">
        <f t="shared" si="0"/>
        <v>0</v>
      </c>
      <c r="O7" s="36">
        <f t="shared" si="0"/>
        <v>0</v>
      </c>
      <c r="P7" s="36">
        <f t="shared" si="0"/>
        <v>0</v>
      </c>
      <c r="Q7" s="36">
        <f t="shared" si="0"/>
        <v>0</v>
      </c>
      <c r="R7" s="36">
        <f t="shared" si="1"/>
        <v>0</v>
      </c>
      <c r="S7" s="36">
        <f t="shared" si="1"/>
        <v>0</v>
      </c>
      <c r="T7" s="36">
        <f t="shared" si="1"/>
        <v>0</v>
      </c>
      <c r="U7" s="36">
        <f t="shared" si="1"/>
        <v>0</v>
      </c>
      <c r="V7" s="36">
        <f t="shared" si="1"/>
        <v>0</v>
      </c>
      <c r="W7" s="36">
        <f t="shared" si="1"/>
        <v>0</v>
      </c>
      <c r="X7" s="36">
        <f t="shared" si="1"/>
        <v>0</v>
      </c>
      <c r="Y7" s="36">
        <f t="shared" si="1"/>
        <v>0</v>
      </c>
      <c r="Z7" s="36">
        <f t="shared" si="1"/>
        <v>0</v>
      </c>
      <c r="AA7" s="36">
        <f t="shared" si="1"/>
        <v>0</v>
      </c>
    </row>
    <row r="8" spans="1:27" x14ac:dyDescent="0.25">
      <c r="A8" s="41">
        <v>5</v>
      </c>
      <c r="B8" s="42" t="s">
        <v>54</v>
      </c>
      <c r="C8" s="43" t="s">
        <v>39</v>
      </c>
      <c r="D8" s="43">
        <v>280</v>
      </c>
      <c r="G8" s="29">
        <v>5</v>
      </c>
      <c r="H8" s="36">
        <f t="shared" si="0"/>
        <v>0</v>
      </c>
      <c r="I8" s="36">
        <f t="shared" si="0"/>
        <v>0</v>
      </c>
      <c r="J8" s="36">
        <f t="shared" si="0"/>
        <v>0</v>
      </c>
      <c r="K8" s="36">
        <f t="shared" si="0"/>
        <v>0</v>
      </c>
      <c r="L8" s="36">
        <f t="shared" si="0"/>
        <v>0</v>
      </c>
      <c r="M8" s="36">
        <f t="shared" si="0"/>
        <v>0</v>
      </c>
      <c r="N8" s="36">
        <f t="shared" si="0"/>
        <v>0</v>
      </c>
      <c r="O8" s="36">
        <f t="shared" si="0"/>
        <v>0</v>
      </c>
      <c r="P8" s="36">
        <f t="shared" si="0"/>
        <v>127</v>
      </c>
      <c r="Q8" s="36">
        <f t="shared" si="0"/>
        <v>144</v>
      </c>
      <c r="R8" s="36">
        <f t="shared" si="1"/>
        <v>0</v>
      </c>
      <c r="S8" s="36">
        <f t="shared" si="1"/>
        <v>0</v>
      </c>
      <c r="T8" s="36">
        <f t="shared" si="1"/>
        <v>35</v>
      </c>
      <c r="U8" s="36">
        <f t="shared" si="1"/>
        <v>280</v>
      </c>
      <c r="V8" s="36">
        <f t="shared" si="1"/>
        <v>0</v>
      </c>
      <c r="W8" s="36">
        <f t="shared" si="1"/>
        <v>0</v>
      </c>
      <c r="X8" s="36">
        <f t="shared" si="1"/>
        <v>0</v>
      </c>
      <c r="Y8" s="36">
        <f t="shared" si="1"/>
        <v>0</v>
      </c>
      <c r="Z8" s="36">
        <f t="shared" si="1"/>
        <v>0</v>
      </c>
      <c r="AA8" s="36">
        <f t="shared" si="1"/>
        <v>0</v>
      </c>
    </row>
    <row r="9" spans="1:27" x14ac:dyDescent="0.25">
      <c r="A9" s="41">
        <v>6</v>
      </c>
      <c r="B9" s="42" t="s">
        <v>56</v>
      </c>
      <c r="C9" s="43" t="s">
        <v>5</v>
      </c>
      <c r="D9" s="43">
        <v>63</v>
      </c>
      <c r="G9" s="29">
        <v>6</v>
      </c>
      <c r="H9" s="36">
        <f t="shared" si="0"/>
        <v>0</v>
      </c>
      <c r="I9" s="36">
        <f t="shared" si="0"/>
        <v>0</v>
      </c>
      <c r="J9" s="36">
        <f t="shared" si="0"/>
        <v>0</v>
      </c>
      <c r="K9" s="36">
        <f t="shared" si="0"/>
        <v>0</v>
      </c>
      <c r="L9" s="36">
        <f t="shared" si="0"/>
        <v>0</v>
      </c>
      <c r="M9" s="36">
        <f t="shared" si="0"/>
        <v>0</v>
      </c>
      <c r="N9" s="36">
        <f t="shared" si="0"/>
        <v>63</v>
      </c>
      <c r="O9" s="36">
        <f t="shared" si="0"/>
        <v>0</v>
      </c>
      <c r="P9" s="36">
        <f t="shared" si="0"/>
        <v>0</v>
      </c>
      <c r="Q9" s="36">
        <f t="shared" si="0"/>
        <v>0</v>
      </c>
      <c r="R9" s="36">
        <f t="shared" si="1"/>
        <v>0</v>
      </c>
      <c r="S9" s="36">
        <f t="shared" si="1"/>
        <v>0</v>
      </c>
      <c r="T9" s="36">
        <f t="shared" si="1"/>
        <v>0</v>
      </c>
      <c r="U9" s="36">
        <f t="shared" si="1"/>
        <v>0</v>
      </c>
      <c r="V9" s="36">
        <f t="shared" si="1"/>
        <v>0</v>
      </c>
      <c r="W9" s="36">
        <f t="shared" si="1"/>
        <v>0</v>
      </c>
      <c r="X9" s="36">
        <f t="shared" si="1"/>
        <v>0</v>
      </c>
      <c r="Y9" s="36">
        <f t="shared" si="1"/>
        <v>0</v>
      </c>
      <c r="Z9" s="36">
        <f t="shared" si="1"/>
        <v>0</v>
      </c>
      <c r="AA9" s="36">
        <f t="shared" si="1"/>
        <v>0</v>
      </c>
    </row>
    <row r="10" spans="1:27" x14ac:dyDescent="0.25">
      <c r="A10" s="41">
        <v>7</v>
      </c>
      <c r="B10" s="42" t="s">
        <v>57</v>
      </c>
      <c r="C10" s="43" t="s">
        <v>40</v>
      </c>
      <c r="D10" s="43">
        <v>18</v>
      </c>
      <c r="G10" s="29">
        <v>7</v>
      </c>
      <c r="H10" s="36">
        <f t="shared" si="0"/>
        <v>0</v>
      </c>
      <c r="I10" s="36">
        <f t="shared" si="0"/>
        <v>0</v>
      </c>
      <c r="J10" s="36">
        <f t="shared" si="0"/>
        <v>0</v>
      </c>
      <c r="K10" s="36">
        <f t="shared" si="0"/>
        <v>0</v>
      </c>
      <c r="L10" s="36">
        <f t="shared" si="0"/>
        <v>0</v>
      </c>
      <c r="M10" s="36">
        <f t="shared" si="0"/>
        <v>0</v>
      </c>
      <c r="N10" s="36">
        <f t="shared" si="0"/>
        <v>0</v>
      </c>
      <c r="O10" s="36">
        <f t="shared" si="0"/>
        <v>0</v>
      </c>
      <c r="P10" s="36">
        <f t="shared" si="0"/>
        <v>0</v>
      </c>
      <c r="Q10" s="36">
        <f t="shared" si="0"/>
        <v>0</v>
      </c>
      <c r="R10" s="36">
        <f t="shared" si="1"/>
        <v>18</v>
      </c>
      <c r="S10" s="36">
        <f t="shared" si="1"/>
        <v>0</v>
      </c>
      <c r="T10" s="36">
        <f t="shared" si="1"/>
        <v>0</v>
      </c>
      <c r="U10" s="36">
        <f t="shared" si="1"/>
        <v>48</v>
      </c>
      <c r="V10" s="36">
        <f t="shared" si="1"/>
        <v>0</v>
      </c>
      <c r="W10" s="36">
        <f t="shared" si="1"/>
        <v>0</v>
      </c>
      <c r="X10" s="36">
        <f t="shared" si="1"/>
        <v>0</v>
      </c>
      <c r="Y10" s="36">
        <f t="shared" si="1"/>
        <v>0</v>
      </c>
      <c r="Z10" s="36">
        <f t="shared" si="1"/>
        <v>0</v>
      </c>
      <c r="AA10" s="36">
        <f t="shared" si="1"/>
        <v>0</v>
      </c>
    </row>
    <row r="11" spans="1:27" x14ac:dyDescent="0.25">
      <c r="A11" s="41">
        <v>7</v>
      </c>
      <c r="B11" s="42" t="s">
        <v>58</v>
      </c>
      <c r="C11" s="43" t="s">
        <v>39</v>
      </c>
      <c r="D11" s="43">
        <v>25</v>
      </c>
      <c r="G11" s="7" t="s">
        <v>33</v>
      </c>
      <c r="H11" s="11">
        <f>AVERAGE(H4:H10)</f>
        <v>0</v>
      </c>
      <c r="I11" s="11">
        <f>AVERAGE(I4:I10)</f>
        <v>0</v>
      </c>
      <c r="J11" s="11">
        <f t="shared" ref="J11:AA11" si="2">AVERAGE(J4:J10)</f>
        <v>0</v>
      </c>
      <c r="K11" s="11">
        <f t="shared" si="2"/>
        <v>0</v>
      </c>
      <c r="L11" s="11">
        <f t="shared" si="2"/>
        <v>0</v>
      </c>
      <c r="M11" s="11">
        <f t="shared" si="2"/>
        <v>10.142857142857142</v>
      </c>
      <c r="N11" s="11">
        <f t="shared" si="2"/>
        <v>9</v>
      </c>
      <c r="O11" s="11">
        <f t="shared" si="2"/>
        <v>0</v>
      </c>
      <c r="P11" s="11">
        <f t="shared" si="2"/>
        <v>18.142857142857142</v>
      </c>
      <c r="Q11" s="11">
        <f t="shared" si="2"/>
        <v>20.571428571428573</v>
      </c>
      <c r="R11" s="11">
        <f t="shared" si="2"/>
        <v>2.5714285714285716</v>
      </c>
      <c r="S11" s="11">
        <f t="shared" si="2"/>
        <v>0</v>
      </c>
      <c r="T11" s="11">
        <f t="shared" si="2"/>
        <v>5</v>
      </c>
      <c r="U11" s="11">
        <f t="shared" si="2"/>
        <v>52</v>
      </c>
      <c r="V11" s="11">
        <f t="shared" si="2"/>
        <v>0</v>
      </c>
      <c r="W11" s="11">
        <f t="shared" si="2"/>
        <v>0</v>
      </c>
      <c r="X11" s="11">
        <f t="shared" si="2"/>
        <v>0</v>
      </c>
      <c r="Y11" s="11">
        <f t="shared" si="2"/>
        <v>0</v>
      </c>
      <c r="Z11" s="11">
        <f t="shared" si="2"/>
        <v>0</v>
      </c>
      <c r="AA11" s="11">
        <f t="shared" si="2"/>
        <v>0</v>
      </c>
    </row>
    <row r="12" spans="1:27" x14ac:dyDescent="0.25">
      <c r="A12" s="41">
        <v>8</v>
      </c>
      <c r="B12" s="42" t="s">
        <v>56</v>
      </c>
      <c r="C12" s="43" t="s">
        <v>5</v>
      </c>
      <c r="D12" s="43">
        <v>48.51</v>
      </c>
      <c r="G12" s="13" t="s">
        <v>34</v>
      </c>
      <c r="H12" s="14">
        <f>SUM(H4:H10)</f>
        <v>0</v>
      </c>
      <c r="I12" s="15">
        <f t="shared" ref="I12:AA12" si="3">SUM(I4:I10)</f>
        <v>0</v>
      </c>
      <c r="J12" s="15">
        <f t="shared" si="3"/>
        <v>0</v>
      </c>
      <c r="K12" s="15">
        <f t="shared" si="3"/>
        <v>0</v>
      </c>
      <c r="L12" s="15">
        <f t="shared" si="3"/>
        <v>0</v>
      </c>
      <c r="M12" s="15">
        <f t="shared" si="3"/>
        <v>71</v>
      </c>
      <c r="N12" s="15">
        <f t="shared" si="3"/>
        <v>63</v>
      </c>
      <c r="O12" s="15">
        <f t="shared" si="3"/>
        <v>0</v>
      </c>
      <c r="P12" s="15">
        <f t="shared" si="3"/>
        <v>127</v>
      </c>
      <c r="Q12" s="15">
        <f t="shared" si="3"/>
        <v>144</v>
      </c>
      <c r="R12" s="15">
        <f t="shared" si="3"/>
        <v>18</v>
      </c>
      <c r="S12" s="15">
        <f t="shared" si="3"/>
        <v>0</v>
      </c>
      <c r="T12" s="15">
        <f t="shared" si="3"/>
        <v>35</v>
      </c>
      <c r="U12" s="15">
        <f t="shared" si="3"/>
        <v>364</v>
      </c>
      <c r="V12" s="15">
        <f t="shared" si="3"/>
        <v>0</v>
      </c>
      <c r="W12" s="15">
        <f t="shared" si="3"/>
        <v>0</v>
      </c>
      <c r="X12" s="15">
        <f t="shared" si="3"/>
        <v>0</v>
      </c>
      <c r="Y12" s="15">
        <f t="shared" si="3"/>
        <v>0</v>
      </c>
      <c r="Z12" s="15">
        <f t="shared" si="3"/>
        <v>0</v>
      </c>
      <c r="AA12" s="15">
        <f t="shared" si="3"/>
        <v>0</v>
      </c>
    </row>
    <row r="13" spans="1:27" ht="30" x14ac:dyDescent="0.25">
      <c r="A13" s="41">
        <v>7</v>
      </c>
      <c r="B13" s="42" t="s">
        <v>60</v>
      </c>
      <c r="C13" s="43" t="s">
        <v>39</v>
      </c>
      <c r="D13" s="43">
        <v>23</v>
      </c>
      <c r="G13" s="16" t="s">
        <v>36</v>
      </c>
      <c r="H13" s="18">
        <f>J13-SUM(H12:AA12)</f>
        <v>78</v>
      </c>
      <c r="I13" s="17" t="s">
        <v>35</v>
      </c>
      <c r="J13" s="37">
        <v>900</v>
      </c>
      <c r="K13" s="232" t="s">
        <v>43</v>
      </c>
      <c r="L13" s="232"/>
      <c r="M13" s="19">
        <f>SUM(H12:AA12)</f>
        <v>822</v>
      </c>
      <c r="N13" s="12"/>
      <c r="O13" s="12"/>
      <c r="P13" s="12"/>
      <c r="Q13" s="12"/>
      <c r="R13" s="12"/>
      <c r="S13" s="12"/>
      <c r="T13" s="12"/>
      <c r="U13" s="12"/>
      <c r="V13" s="12"/>
      <c r="W13" s="12"/>
      <c r="X13" s="12"/>
      <c r="Y13" s="12"/>
      <c r="Z13" s="12"/>
      <c r="AA13" s="12"/>
    </row>
    <row r="14" spans="1:27" x14ac:dyDescent="0.25">
      <c r="A14" s="41">
        <v>8</v>
      </c>
      <c r="B14" s="42" t="s">
        <v>61</v>
      </c>
      <c r="C14" s="43" t="s">
        <v>40</v>
      </c>
      <c r="D14" s="45">
        <v>15</v>
      </c>
      <c r="G14" s="22"/>
    </row>
    <row r="15" spans="1:27" x14ac:dyDescent="0.25">
      <c r="A15" s="41">
        <v>9</v>
      </c>
      <c r="B15" s="42" t="s">
        <v>56</v>
      </c>
      <c r="C15" s="43" t="s">
        <v>5</v>
      </c>
      <c r="D15" s="43">
        <v>64.45</v>
      </c>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41">
        <v>9</v>
      </c>
      <c r="B16" s="42" t="s">
        <v>63</v>
      </c>
      <c r="C16" s="43" t="s">
        <v>49</v>
      </c>
      <c r="D16" s="43">
        <f>3.85*2</f>
        <v>7.7</v>
      </c>
      <c r="G16" s="29">
        <v>8</v>
      </c>
      <c r="H16" s="36">
        <f t="shared" ref="H16:W22" si="4">SUMIFS($D$3:$D$58,$A$3:$A$58,$G16,$C$3:$C$58,H$2)</f>
        <v>0</v>
      </c>
      <c r="I16" s="36">
        <f t="shared" si="4"/>
        <v>0</v>
      </c>
      <c r="J16" s="36">
        <f t="shared" si="4"/>
        <v>0</v>
      </c>
      <c r="K16" s="36">
        <f t="shared" si="4"/>
        <v>0</v>
      </c>
      <c r="L16" s="36">
        <f t="shared" si="4"/>
        <v>0</v>
      </c>
      <c r="M16" s="36">
        <f t="shared" si="4"/>
        <v>60</v>
      </c>
      <c r="N16" s="36">
        <f t="shared" si="4"/>
        <v>48.51</v>
      </c>
      <c r="O16" s="36">
        <f t="shared" si="4"/>
        <v>0</v>
      </c>
      <c r="P16" s="36">
        <f t="shared" si="4"/>
        <v>0</v>
      </c>
      <c r="Q16" s="36">
        <f t="shared" si="4"/>
        <v>0</v>
      </c>
      <c r="R16" s="36">
        <f t="shared" si="4"/>
        <v>15</v>
      </c>
      <c r="S16" s="36">
        <f t="shared" si="4"/>
        <v>0</v>
      </c>
      <c r="T16" s="36">
        <f t="shared" si="4"/>
        <v>0</v>
      </c>
      <c r="U16" s="36">
        <f t="shared" si="4"/>
        <v>0</v>
      </c>
      <c r="V16" s="36">
        <f t="shared" si="4"/>
        <v>0</v>
      </c>
      <c r="W16" s="36">
        <f t="shared" si="4"/>
        <v>0</v>
      </c>
      <c r="X16" s="36">
        <f t="shared" ref="R16:AA22" si="5">SUMIFS($D$3:$D$58,$A$3:$A$58,$G16,$C$3:$C$58,X$2)</f>
        <v>0</v>
      </c>
      <c r="Y16" s="36">
        <f t="shared" si="5"/>
        <v>0</v>
      </c>
      <c r="Z16" s="36">
        <f t="shared" si="5"/>
        <v>0</v>
      </c>
      <c r="AA16" s="36">
        <f t="shared" si="5"/>
        <v>0</v>
      </c>
    </row>
    <row r="17" spans="1:27" x14ac:dyDescent="0.25">
      <c r="A17" s="41">
        <v>9</v>
      </c>
      <c r="B17" s="42" t="s">
        <v>56</v>
      </c>
      <c r="C17" s="43" t="s">
        <v>5</v>
      </c>
      <c r="D17" s="43">
        <v>55.73</v>
      </c>
      <c r="G17" s="29">
        <v>9</v>
      </c>
      <c r="H17" s="36">
        <f t="shared" si="4"/>
        <v>0</v>
      </c>
      <c r="I17" s="36">
        <f t="shared" si="4"/>
        <v>0</v>
      </c>
      <c r="J17" s="36">
        <f t="shared" si="4"/>
        <v>0</v>
      </c>
      <c r="K17" s="36">
        <f t="shared" si="4"/>
        <v>7.7</v>
      </c>
      <c r="L17" s="36">
        <f t="shared" si="4"/>
        <v>0</v>
      </c>
      <c r="M17" s="36">
        <f t="shared" si="4"/>
        <v>0</v>
      </c>
      <c r="N17" s="36">
        <f t="shared" si="4"/>
        <v>120.18</v>
      </c>
      <c r="O17" s="36">
        <f t="shared" si="4"/>
        <v>0</v>
      </c>
      <c r="P17" s="36">
        <f t="shared" si="4"/>
        <v>0</v>
      </c>
      <c r="Q17" s="36">
        <f t="shared" si="4"/>
        <v>0</v>
      </c>
      <c r="R17" s="36">
        <f t="shared" si="5"/>
        <v>15</v>
      </c>
      <c r="S17" s="36">
        <f t="shared" si="5"/>
        <v>0</v>
      </c>
      <c r="T17" s="36">
        <f t="shared" si="5"/>
        <v>0</v>
      </c>
      <c r="U17" s="36">
        <f t="shared" si="5"/>
        <v>0</v>
      </c>
      <c r="V17" s="36">
        <f t="shared" si="5"/>
        <v>0</v>
      </c>
      <c r="W17" s="36">
        <f t="shared" si="5"/>
        <v>0</v>
      </c>
      <c r="X17" s="36">
        <f t="shared" si="5"/>
        <v>0</v>
      </c>
      <c r="Y17" s="36">
        <f t="shared" si="5"/>
        <v>0</v>
      </c>
      <c r="Z17" s="36">
        <f t="shared" si="5"/>
        <v>0</v>
      </c>
      <c r="AA17" s="36">
        <f t="shared" si="5"/>
        <v>0</v>
      </c>
    </row>
    <row r="18" spans="1:27" x14ac:dyDescent="0.25">
      <c r="A18" s="41">
        <v>8</v>
      </c>
      <c r="B18" s="42" t="s">
        <v>64</v>
      </c>
      <c r="C18" s="43" t="s">
        <v>38</v>
      </c>
      <c r="D18" s="43">
        <v>60</v>
      </c>
      <c r="G18" s="29">
        <v>10</v>
      </c>
      <c r="H18" s="36">
        <f t="shared" si="4"/>
        <v>0</v>
      </c>
      <c r="I18" s="36">
        <f t="shared" si="4"/>
        <v>0</v>
      </c>
      <c r="J18" s="36">
        <f t="shared" si="4"/>
        <v>0</v>
      </c>
      <c r="K18" s="36">
        <f t="shared" si="4"/>
        <v>8</v>
      </c>
      <c r="L18" s="36">
        <f t="shared" si="4"/>
        <v>0</v>
      </c>
      <c r="M18" s="36">
        <f t="shared" si="4"/>
        <v>0</v>
      </c>
      <c r="N18" s="36">
        <f t="shared" si="4"/>
        <v>71.23</v>
      </c>
      <c r="O18" s="36">
        <f t="shared" si="4"/>
        <v>0</v>
      </c>
      <c r="P18" s="36">
        <f t="shared" si="4"/>
        <v>0</v>
      </c>
      <c r="Q18" s="36">
        <f t="shared" si="4"/>
        <v>0</v>
      </c>
      <c r="R18" s="36">
        <f t="shared" si="5"/>
        <v>0</v>
      </c>
      <c r="S18" s="36">
        <f t="shared" si="5"/>
        <v>0</v>
      </c>
      <c r="T18" s="36">
        <f t="shared" si="5"/>
        <v>0</v>
      </c>
      <c r="U18" s="36">
        <f t="shared" si="5"/>
        <v>0</v>
      </c>
      <c r="V18" s="36">
        <f t="shared" si="5"/>
        <v>0</v>
      </c>
      <c r="W18" s="36">
        <f t="shared" si="5"/>
        <v>0</v>
      </c>
      <c r="X18" s="36">
        <f t="shared" si="5"/>
        <v>0</v>
      </c>
      <c r="Y18" s="36">
        <f t="shared" si="5"/>
        <v>0</v>
      </c>
      <c r="Z18" s="36">
        <f t="shared" si="5"/>
        <v>0</v>
      </c>
      <c r="AA18" s="36">
        <f t="shared" si="5"/>
        <v>0</v>
      </c>
    </row>
    <row r="19" spans="1:27" x14ac:dyDescent="0.25">
      <c r="A19" s="41">
        <v>9</v>
      </c>
      <c r="B19" s="42" t="s">
        <v>65</v>
      </c>
      <c r="C19" s="43" t="s">
        <v>40</v>
      </c>
      <c r="D19" s="43">
        <v>15</v>
      </c>
      <c r="G19" s="29">
        <v>11</v>
      </c>
      <c r="H19" s="36">
        <f t="shared" si="4"/>
        <v>0</v>
      </c>
      <c r="I19" s="36">
        <f t="shared" si="4"/>
        <v>0</v>
      </c>
      <c r="J19" s="36">
        <f t="shared" si="4"/>
        <v>0</v>
      </c>
      <c r="K19" s="36">
        <f t="shared" si="4"/>
        <v>0</v>
      </c>
      <c r="L19" s="36">
        <f t="shared" si="4"/>
        <v>0</v>
      </c>
      <c r="M19" s="36">
        <f t="shared" si="4"/>
        <v>0</v>
      </c>
      <c r="N19" s="36">
        <f t="shared" si="4"/>
        <v>0</v>
      </c>
      <c r="O19" s="36">
        <f t="shared" si="4"/>
        <v>0</v>
      </c>
      <c r="P19" s="36">
        <f t="shared" si="4"/>
        <v>0</v>
      </c>
      <c r="Q19" s="36">
        <f t="shared" si="4"/>
        <v>0</v>
      </c>
      <c r="R19" s="36">
        <f t="shared" si="5"/>
        <v>0</v>
      </c>
      <c r="S19" s="36">
        <f t="shared" si="5"/>
        <v>0</v>
      </c>
      <c r="T19" s="36">
        <f t="shared" si="5"/>
        <v>0</v>
      </c>
      <c r="U19" s="36">
        <f t="shared" si="5"/>
        <v>0</v>
      </c>
      <c r="V19" s="36">
        <f t="shared" si="5"/>
        <v>0</v>
      </c>
      <c r="W19" s="36">
        <f t="shared" si="5"/>
        <v>0</v>
      </c>
      <c r="X19" s="36">
        <f t="shared" si="5"/>
        <v>0</v>
      </c>
      <c r="Y19" s="36">
        <f t="shared" si="5"/>
        <v>0</v>
      </c>
      <c r="Z19" s="36">
        <f t="shared" si="5"/>
        <v>0</v>
      </c>
      <c r="AA19" s="36">
        <f t="shared" si="5"/>
        <v>0</v>
      </c>
    </row>
    <row r="20" spans="1:27" x14ac:dyDescent="0.25">
      <c r="A20" s="41">
        <v>10</v>
      </c>
      <c r="B20" s="42" t="s">
        <v>69</v>
      </c>
      <c r="C20" s="43" t="s">
        <v>5</v>
      </c>
      <c r="D20" s="43">
        <v>31.63</v>
      </c>
      <c r="G20" s="29">
        <v>12</v>
      </c>
      <c r="H20" s="36">
        <f t="shared" si="4"/>
        <v>0</v>
      </c>
      <c r="I20" s="36">
        <f t="shared" si="4"/>
        <v>0</v>
      </c>
      <c r="J20" s="36">
        <f t="shared" si="4"/>
        <v>0</v>
      </c>
      <c r="K20" s="36">
        <f t="shared" si="4"/>
        <v>0</v>
      </c>
      <c r="L20" s="36">
        <f t="shared" si="4"/>
        <v>0</v>
      </c>
      <c r="M20" s="36">
        <f t="shared" si="4"/>
        <v>0</v>
      </c>
      <c r="N20" s="36">
        <f t="shared" si="4"/>
        <v>60.41</v>
      </c>
      <c r="O20" s="36">
        <f t="shared" si="4"/>
        <v>0</v>
      </c>
      <c r="P20" s="36">
        <f t="shared" si="4"/>
        <v>0</v>
      </c>
      <c r="Q20" s="36">
        <f t="shared" si="4"/>
        <v>0</v>
      </c>
      <c r="R20" s="36">
        <f t="shared" si="5"/>
        <v>0</v>
      </c>
      <c r="S20" s="36">
        <f t="shared" si="5"/>
        <v>0</v>
      </c>
      <c r="T20" s="36">
        <f t="shared" si="5"/>
        <v>0</v>
      </c>
      <c r="U20" s="36">
        <f t="shared" si="5"/>
        <v>0</v>
      </c>
      <c r="V20" s="36">
        <f t="shared" si="5"/>
        <v>0</v>
      </c>
      <c r="W20" s="36">
        <f t="shared" si="5"/>
        <v>0</v>
      </c>
      <c r="X20" s="36">
        <f t="shared" si="5"/>
        <v>0</v>
      </c>
      <c r="Y20" s="36">
        <f t="shared" si="5"/>
        <v>0</v>
      </c>
      <c r="Z20" s="36">
        <f t="shared" si="5"/>
        <v>0</v>
      </c>
      <c r="AA20" s="36">
        <f t="shared" si="5"/>
        <v>0</v>
      </c>
    </row>
    <row r="21" spans="1:27" x14ac:dyDescent="0.25">
      <c r="A21" s="41">
        <v>10</v>
      </c>
      <c r="B21" s="42" t="s">
        <v>70</v>
      </c>
      <c r="C21" s="43" t="s">
        <v>5</v>
      </c>
      <c r="D21" s="43">
        <v>39.6</v>
      </c>
      <c r="G21" s="29">
        <v>13</v>
      </c>
      <c r="H21" s="36">
        <f t="shared" si="4"/>
        <v>0</v>
      </c>
      <c r="I21" s="36">
        <f t="shared" si="4"/>
        <v>0</v>
      </c>
      <c r="J21" s="36">
        <f t="shared" si="4"/>
        <v>0</v>
      </c>
      <c r="K21" s="36">
        <f t="shared" si="4"/>
        <v>0</v>
      </c>
      <c r="L21" s="36">
        <f t="shared" si="4"/>
        <v>0</v>
      </c>
      <c r="M21" s="36">
        <f t="shared" si="4"/>
        <v>0</v>
      </c>
      <c r="N21" s="36">
        <f t="shared" si="4"/>
        <v>0</v>
      </c>
      <c r="O21" s="36">
        <f t="shared" si="4"/>
        <v>0</v>
      </c>
      <c r="P21" s="36">
        <f t="shared" si="4"/>
        <v>0</v>
      </c>
      <c r="Q21" s="36">
        <f t="shared" si="4"/>
        <v>0</v>
      </c>
      <c r="R21" s="36">
        <f t="shared" si="5"/>
        <v>20</v>
      </c>
      <c r="S21" s="36">
        <f t="shared" si="5"/>
        <v>0</v>
      </c>
      <c r="T21" s="36">
        <f t="shared" si="5"/>
        <v>0</v>
      </c>
      <c r="U21" s="36">
        <f t="shared" si="5"/>
        <v>0</v>
      </c>
      <c r="V21" s="36">
        <f t="shared" si="5"/>
        <v>0</v>
      </c>
      <c r="W21" s="36">
        <f t="shared" si="5"/>
        <v>0</v>
      </c>
      <c r="X21" s="36">
        <f t="shared" si="5"/>
        <v>0</v>
      </c>
      <c r="Y21" s="36">
        <f t="shared" si="5"/>
        <v>0</v>
      </c>
      <c r="Z21" s="36">
        <f t="shared" si="5"/>
        <v>0</v>
      </c>
      <c r="AA21" s="36">
        <f t="shared" si="5"/>
        <v>0</v>
      </c>
    </row>
    <row r="22" spans="1:27" x14ac:dyDescent="0.25">
      <c r="A22" s="41">
        <v>10</v>
      </c>
      <c r="B22" s="42" t="s">
        <v>71</v>
      </c>
      <c r="C22" s="43" t="s">
        <v>40</v>
      </c>
      <c r="D22" s="43">
        <v>0</v>
      </c>
      <c r="G22" s="29">
        <v>14</v>
      </c>
      <c r="H22" s="36">
        <f t="shared" si="4"/>
        <v>0</v>
      </c>
      <c r="I22" s="36">
        <f t="shared" si="4"/>
        <v>0</v>
      </c>
      <c r="J22" s="36">
        <f t="shared" si="4"/>
        <v>0</v>
      </c>
      <c r="K22" s="36">
        <f t="shared" si="4"/>
        <v>0</v>
      </c>
      <c r="L22" s="36">
        <f t="shared" si="4"/>
        <v>0</v>
      </c>
      <c r="M22" s="36">
        <f t="shared" si="4"/>
        <v>0</v>
      </c>
      <c r="N22" s="36">
        <f t="shared" si="4"/>
        <v>0</v>
      </c>
      <c r="O22" s="36">
        <f t="shared" si="4"/>
        <v>0</v>
      </c>
      <c r="P22" s="36">
        <f t="shared" si="4"/>
        <v>0</v>
      </c>
      <c r="Q22" s="36">
        <f t="shared" si="4"/>
        <v>236</v>
      </c>
      <c r="R22" s="36">
        <f t="shared" si="5"/>
        <v>0</v>
      </c>
      <c r="S22" s="36">
        <f t="shared" si="5"/>
        <v>0</v>
      </c>
      <c r="T22" s="36">
        <f t="shared" si="5"/>
        <v>0</v>
      </c>
      <c r="U22" s="36">
        <f t="shared" si="5"/>
        <v>13</v>
      </c>
      <c r="V22" s="36">
        <f t="shared" si="5"/>
        <v>0</v>
      </c>
      <c r="W22" s="36">
        <f t="shared" si="5"/>
        <v>0</v>
      </c>
      <c r="X22" s="36">
        <f t="shared" si="5"/>
        <v>0</v>
      </c>
      <c r="Y22" s="36">
        <f t="shared" si="5"/>
        <v>0</v>
      </c>
      <c r="Z22" s="36">
        <f t="shared" si="5"/>
        <v>0</v>
      </c>
      <c r="AA22" s="36">
        <f t="shared" si="5"/>
        <v>0</v>
      </c>
    </row>
    <row r="23" spans="1:27" x14ac:dyDescent="0.25">
      <c r="A23" s="41">
        <v>10</v>
      </c>
      <c r="B23" s="42" t="s">
        <v>72</v>
      </c>
      <c r="C23" s="43" t="s">
        <v>49</v>
      </c>
      <c r="D23" s="43">
        <v>8</v>
      </c>
      <c r="G23" s="7" t="s">
        <v>33</v>
      </c>
      <c r="H23" s="11">
        <f>AVERAGE(H16:H22)</f>
        <v>0</v>
      </c>
      <c r="I23" s="11">
        <f>AVERAGE(I16:I22)</f>
        <v>0</v>
      </c>
      <c r="J23" s="11">
        <f t="shared" ref="J23:AA23" si="6">AVERAGE(J16:J22)</f>
        <v>0</v>
      </c>
      <c r="K23" s="11">
        <f t="shared" si="6"/>
        <v>2.2428571428571429</v>
      </c>
      <c r="L23" s="11">
        <f t="shared" si="6"/>
        <v>0</v>
      </c>
      <c r="M23" s="11">
        <f t="shared" si="6"/>
        <v>8.5714285714285712</v>
      </c>
      <c r="N23" s="11">
        <f t="shared" si="6"/>
        <v>42.90428571428572</v>
      </c>
      <c r="O23" s="11">
        <f t="shared" si="6"/>
        <v>0</v>
      </c>
      <c r="P23" s="11">
        <f t="shared" si="6"/>
        <v>0</v>
      </c>
      <c r="Q23" s="11">
        <f t="shared" si="6"/>
        <v>33.714285714285715</v>
      </c>
      <c r="R23" s="11">
        <f t="shared" si="6"/>
        <v>7.1428571428571432</v>
      </c>
      <c r="S23" s="11">
        <f t="shared" si="6"/>
        <v>0</v>
      </c>
      <c r="T23" s="11">
        <f t="shared" si="6"/>
        <v>0</v>
      </c>
      <c r="U23" s="11">
        <f t="shared" si="6"/>
        <v>1.8571428571428572</v>
      </c>
      <c r="V23" s="11">
        <f t="shared" si="6"/>
        <v>0</v>
      </c>
      <c r="W23" s="11">
        <f t="shared" si="6"/>
        <v>0</v>
      </c>
      <c r="X23" s="11">
        <f t="shared" si="6"/>
        <v>0</v>
      </c>
      <c r="Y23" s="11">
        <f t="shared" si="6"/>
        <v>0</v>
      </c>
      <c r="Z23" s="11">
        <f t="shared" si="6"/>
        <v>0</v>
      </c>
      <c r="AA23" s="11">
        <f t="shared" si="6"/>
        <v>0</v>
      </c>
    </row>
    <row r="24" spans="1:27" x14ac:dyDescent="0.25">
      <c r="A24" s="41">
        <v>11</v>
      </c>
      <c r="B24" s="42" t="s">
        <v>73</v>
      </c>
      <c r="C24" s="43"/>
      <c r="D24" s="43"/>
      <c r="G24" s="13" t="s">
        <v>34</v>
      </c>
      <c r="H24" s="14">
        <f>SUM(H16:H22)</f>
        <v>0</v>
      </c>
      <c r="I24" s="15">
        <f t="shared" ref="I24:AA24" si="7">SUM(I16:I22)</f>
        <v>0</v>
      </c>
      <c r="J24" s="15">
        <f t="shared" si="7"/>
        <v>0</v>
      </c>
      <c r="K24" s="15">
        <f t="shared" si="7"/>
        <v>15.7</v>
      </c>
      <c r="L24" s="15">
        <f t="shared" si="7"/>
        <v>0</v>
      </c>
      <c r="M24" s="15">
        <f t="shared" si="7"/>
        <v>60</v>
      </c>
      <c r="N24" s="15">
        <f t="shared" si="7"/>
        <v>300.33000000000004</v>
      </c>
      <c r="O24" s="15">
        <f t="shared" si="7"/>
        <v>0</v>
      </c>
      <c r="P24" s="15">
        <f t="shared" si="7"/>
        <v>0</v>
      </c>
      <c r="Q24" s="15">
        <f t="shared" si="7"/>
        <v>236</v>
      </c>
      <c r="R24" s="15">
        <f t="shared" si="7"/>
        <v>50</v>
      </c>
      <c r="S24" s="15">
        <f t="shared" si="7"/>
        <v>0</v>
      </c>
      <c r="T24" s="15">
        <f t="shared" si="7"/>
        <v>0</v>
      </c>
      <c r="U24" s="15">
        <f t="shared" si="7"/>
        <v>13</v>
      </c>
      <c r="V24" s="15">
        <f t="shared" si="7"/>
        <v>0</v>
      </c>
      <c r="W24" s="15">
        <f t="shared" si="7"/>
        <v>0</v>
      </c>
      <c r="X24" s="15">
        <f t="shared" si="7"/>
        <v>0</v>
      </c>
      <c r="Y24" s="15">
        <f t="shared" si="7"/>
        <v>0</v>
      </c>
      <c r="Z24" s="15">
        <f t="shared" si="7"/>
        <v>0</v>
      </c>
      <c r="AA24" s="15">
        <f t="shared" si="7"/>
        <v>0</v>
      </c>
    </row>
    <row r="25" spans="1:27" ht="30" x14ac:dyDescent="0.25">
      <c r="A25" s="41">
        <v>12</v>
      </c>
      <c r="B25" s="42" t="s">
        <v>74</v>
      </c>
      <c r="C25" s="43" t="s">
        <v>5</v>
      </c>
      <c r="D25" s="43">
        <v>19.52</v>
      </c>
      <c r="G25" s="16" t="s">
        <v>36</v>
      </c>
      <c r="H25" s="18">
        <f>J25-SUM(H24:AA24)</f>
        <v>224.97000000000003</v>
      </c>
      <c r="I25" s="17" t="s">
        <v>35</v>
      </c>
      <c r="J25" s="37">
        <v>900</v>
      </c>
      <c r="K25" s="232" t="s">
        <v>43</v>
      </c>
      <c r="L25" s="232"/>
      <c r="M25" s="19">
        <f>SUM(H24:AA24)</f>
        <v>675.03</v>
      </c>
      <c r="N25" s="12"/>
      <c r="O25" s="12"/>
      <c r="P25" s="12"/>
      <c r="Q25" s="12"/>
      <c r="R25" s="12"/>
      <c r="S25" s="12"/>
      <c r="T25" s="12"/>
      <c r="U25" s="12"/>
      <c r="V25" s="12"/>
      <c r="W25" s="12"/>
      <c r="X25" s="12"/>
      <c r="Y25" s="12"/>
      <c r="Z25" s="12"/>
      <c r="AA25" s="12"/>
    </row>
    <row r="26" spans="1:27" x14ac:dyDescent="0.25">
      <c r="A26" s="41">
        <v>11</v>
      </c>
      <c r="B26" s="42" t="s">
        <v>75</v>
      </c>
      <c r="C26" s="43" t="s">
        <v>6</v>
      </c>
      <c r="D26" s="43">
        <v>5</v>
      </c>
      <c r="G26" s="5"/>
      <c r="H26" s="20"/>
      <c r="I26" s="20"/>
      <c r="J26" s="20"/>
      <c r="K26" s="20"/>
      <c r="L26" s="20"/>
      <c r="M26" s="20"/>
      <c r="N26" s="20"/>
      <c r="O26" s="20"/>
      <c r="P26" s="20"/>
      <c r="Q26" s="20"/>
      <c r="R26" s="20"/>
      <c r="S26" s="20"/>
      <c r="T26" s="20"/>
      <c r="U26" s="20"/>
      <c r="V26" s="20"/>
      <c r="W26" s="20"/>
      <c r="X26" s="20"/>
      <c r="Y26" s="20"/>
      <c r="Z26" s="20"/>
      <c r="AA26" s="20"/>
    </row>
    <row r="27" spans="1:27" x14ac:dyDescent="0.25">
      <c r="A27" s="41">
        <v>12</v>
      </c>
      <c r="B27" s="42" t="s">
        <v>76</v>
      </c>
      <c r="C27" s="43" t="s">
        <v>5</v>
      </c>
      <c r="D27" s="43">
        <v>40.89</v>
      </c>
      <c r="G27" s="22"/>
    </row>
    <row r="28" spans="1:27" x14ac:dyDescent="0.25">
      <c r="A28" s="41">
        <v>13</v>
      </c>
      <c r="B28" s="42" t="s">
        <v>77</v>
      </c>
      <c r="C28" s="43" t="s">
        <v>40</v>
      </c>
      <c r="D28" s="43">
        <v>20</v>
      </c>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41">
        <v>14</v>
      </c>
      <c r="B29" s="42" t="s">
        <v>53</v>
      </c>
      <c r="C29" s="43" t="s">
        <v>14</v>
      </c>
      <c r="D29" s="43">
        <v>236</v>
      </c>
      <c r="G29" s="29">
        <v>15</v>
      </c>
      <c r="H29" s="36">
        <f t="shared" ref="H29:W35" si="8">SUMIFS($D$3:$D$58,$A$3:$A$58,$G29,$C$3:$C$58,H$2)</f>
        <v>0</v>
      </c>
      <c r="I29" s="36">
        <f t="shared" si="8"/>
        <v>0</v>
      </c>
      <c r="J29" s="36">
        <f t="shared" si="8"/>
        <v>0</v>
      </c>
      <c r="K29" s="36">
        <f t="shared" si="8"/>
        <v>0</v>
      </c>
      <c r="L29" s="36">
        <f t="shared" si="8"/>
        <v>0</v>
      </c>
      <c r="M29" s="36">
        <f t="shared" si="8"/>
        <v>0</v>
      </c>
      <c r="N29" s="36">
        <f t="shared" si="8"/>
        <v>0</v>
      </c>
      <c r="O29" s="36">
        <f t="shared" si="8"/>
        <v>0</v>
      </c>
      <c r="P29" s="36">
        <f t="shared" si="8"/>
        <v>0</v>
      </c>
      <c r="Q29" s="36">
        <f t="shared" si="8"/>
        <v>0</v>
      </c>
      <c r="R29" s="36">
        <f t="shared" si="8"/>
        <v>0</v>
      </c>
      <c r="S29" s="36">
        <f t="shared" si="8"/>
        <v>0</v>
      </c>
      <c r="T29" s="36">
        <f t="shared" si="8"/>
        <v>0</v>
      </c>
      <c r="U29" s="36">
        <f t="shared" si="8"/>
        <v>0</v>
      </c>
      <c r="V29" s="36">
        <f t="shared" si="8"/>
        <v>0</v>
      </c>
      <c r="W29" s="36">
        <f t="shared" si="8"/>
        <v>0</v>
      </c>
      <c r="X29" s="36">
        <f t="shared" ref="R29:AA35" si="9">SUMIFS($D$3:$D$58,$A$3:$A$58,$G29,$C$3:$C$58,X$2)</f>
        <v>0</v>
      </c>
      <c r="Y29" s="36">
        <f t="shared" si="9"/>
        <v>0</v>
      </c>
      <c r="Z29" s="36">
        <f t="shared" si="9"/>
        <v>0</v>
      </c>
      <c r="AA29" s="36">
        <f t="shared" si="9"/>
        <v>0</v>
      </c>
    </row>
    <row r="30" spans="1:27" x14ac:dyDescent="0.25">
      <c r="A30" s="41">
        <v>14</v>
      </c>
      <c r="B30" s="42" t="s">
        <v>78</v>
      </c>
      <c r="C30" s="43" t="s">
        <v>39</v>
      </c>
      <c r="D30" s="43">
        <v>13</v>
      </c>
      <c r="G30" s="29">
        <v>16</v>
      </c>
      <c r="H30" s="36">
        <f t="shared" si="8"/>
        <v>0</v>
      </c>
      <c r="I30" s="36">
        <f t="shared" si="8"/>
        <v>0</v>
      </c>
      <c r="J30" s="36">
        <f t="shared" si="8"/>
        <v>0</v>
      </c>
      <c r="K30" s="36">
        <f t="shared" si="8"/>
        <v>0</v>
      </c>
      <c r="L30" s="36">
        <f t="shared" si="8"/>
        <v>0</v>
      </c>
      <c r="M30" s="36">
        <f t="shared" si="8"/>
        <v>0</v>
      </c>
      <c r="N30" s="36">
        <f t="shared" si="8"/>
        <v>0</v>
      </c>
      <c r="O30" s="36">
        <f t="shared" si="8"/>
        <v>0</v>
      </c>
      <c r="P30" s="36">
        <f t="shared" si="8"/>
        <v>0</v>
      </c>
      <c r="Q30" s="36">
        <f t="shared" si="8"/>
        <v>0</v>
      </c>
      <c r="R30" s="36">
        <f t="shared" si="9"/>
        <v>0</v>
      </c>
      <c r="S30" s="36">
        <f t="shared" si="9"/>
        <v>0</v>
      </c>
      <c r="T30" s="36">
        <f t="shared" si="9"/>
        <v>0</v>
      </c>
      <c r="U30" s="36">
        <f t="shared" si="9"/>
        <v>0</v>
      </c>
      <c r="V30" s="36">
        <f t="shared" si="9"/>
        <v>0</v>
      </c>
      <c r="W30" s="36">
        <f t="shared" si="9"/>
        <v>0</v>
      </c>
      <c r="X30" s="36">
        <f t="shared" si="9"/>
        <v>0</v>
      </c>
      <c r="Y30" s="36">
        <f t="shared" si="9"/>
        <v>0</v>
      </c>
      <c r="Z30" s="36">
        <f t="shared" si="9"/>
        <v>0</v>
      </c>
      <c r="AA30" s="36">
        <f t="shared" si="9"/>
        <v>0</v>
      </c>
    </row>
    <row r="31" spans="1:27" x14ac:dyDescent="0.25">
      <c r="A31" s="41">
        <v>17</v>
      </c>
      <c r="B31" s="42" t="s">
        <v>28</v>
      </c>
      <c r="C31" s="43" t="s">
        <v>38</v>
      </c>
      <c r="D31" s="43">
        <v>14.5</v>
      </c>
      <c r="G31" s="29">
        <v>17</v>
      </c>
      <c r="H31" s="36">
        <f t="shared" si="8"/>
        <v>0</v>
      </c>
      <c r="I31" s="36">
        <f t="shared" si="8"/>
        <v>0</v>
      </c>
      <c r="J31" s="36">
        <f t="shared" si="8"/>
        <v>0</v>
      </c>
      <c r="K31" s="36">
        <f t="shared" si="8"/>
        <v>0</v>
      </c>
      <c r="L31" s="36">
        <f t="shared" si="8"/>
        <v>0</v>
      </c>
      <c r="M31" s="36">
        <f t="shared" si="8"/>
        <v>20</v>
      </c>
      <c r="N31" s="36">
        <f t="shared" si="8"/>
        <v>0</v>
      </c>
      <c r="O31" s="36">
        <f t="shared" si="8"/>
        <v>0</v>
      </c>
      <c r="P31" s="36">
        <f t="shared" si="8"/>
        <v>0</v>
      </c>
      <c r="Q31" s="36">
        <f t="shared" si="8"/>
        <v>0</v>
      </c>
      <c r="R31" s="36">
        <f t="shared" si="9"/>
        <v>0</v>
      </c>
      <c r="S31" s="36">
        <f t="shared" si="9"/>
        <v>0</v>
      </c>
      <c r="T31" s="36">
        <f t="shared" si="9"/>
        <v>0</v>
      </c>
      <c r="U31" s="36">
        <f t="shared" si="9"/>
        <v>0</v>
      </c>
      <c r="V31" s="36">
        <f t="shared" si="9"/>
        <v>0</v>
      </c>
      <c r="W31" s="36">
        <f t="shared" si="9"/>
        <v>0</v>
      </c>
      <c r="X31" s="36">
        <f t="shared" si="9"/>
        <v>0</v>
      </c>
      <c r="Y31" s="36">
        <f t="shared" si="9"/>
        <v>0</v>
      </c>
      <c r="Z31" s="36">
        <f t="shared" si="9"/>
        <v>0</v>
      </c>
      <c r="AA31" s="36">
        <f t="shared" si="9"/>
        <v>0</v>
      </c>
    </row>
    <row r="32" spans="1:27" x14ac:dyDescent="0.25">
      <c r="A32" s="41">
        <v>17</v>
      </c>
      <c r="B32" s="42" t="s">
        <v>79</v>
      </c>
      <c r="C32" s="43" t="s">
        <v>38</v>
      </c>
      <c r="D32" s="43">
        <v>5.5</v>
      </c>
      <c r="G32" s="29">
        <v>18</v>
      </c>
      <c r="H32" s="36">
        <f t="shared" si="8"/>
        <v>0</v>
      </c>
      <c r="I32" s="36">
        <f t="shared" si="8"/>
        <v>0</v>
      </c>
      <c r="J32" s="36">
        <f t="shared" si="8"/>
        <v>0</v>
      </c>
      <c r="K32" s="36">
        <f t="shared" si="8"/>
        <v>0</v>
      </c>
      <c r="L32" s="36">
        <f t="shared" si="8"/>
        <v>0</v>
      </c>
      <c r="M32" s="36">
        <f t="shared" si="8"/>
        <v>0</v>
      </c>
      <c r="N32" s="36">
        <f t="shared" si="8"/>
        <v>0</v>
      </c>
      <c r="O32" s="36">
        <f t="shared" si="8"/>
        <v>0</v>
      </c>
      <c r="P32" s="36">
        <f t="shared" si="8"/>
        <v>0</v>
      </c>
      <c r="Q32" s="36">
        <f t="shared" si="8"/>
        <v>0</v>
      </c>
      <c r="R32" s="36">
        <f t="shared" si="9"/>
        <v>0</v>
      </c>
      <c r="S32" s="36">
        <f t="shared" si="9"/>
        <v>0</v>
      </c>
      <c r="T32" s="36">
        <f t="shared" si="9"/>
        <v>0</v>
      </c>
      <c r="U32" s="36">
        <f t="shared" si="9"/>
        <v>0</v>
      </c>
      <c r="V32" s="36">
        <f t="shared" si="9"/>
        <v>0</v>
      </c>
      <c r="W32" s="36">
        <f t="shared" si="9"/>
        <v>0</v>
      </c>
      <c r="X32" s="36">
        <f t="shared" si="9"/>
        <v>0</v>
      </c>
      <c r="Y32" s="36">
        <f t="shared" si="9"/>
        <v>0</v>
      </c>
      <c r="Z32" s="36">
        <f t="shared" si="9"/>
        <v>0</v>
      </c>
      <c r="AA32" s="36">
        <f t="shared" si="9"/>
        <v>0</v>
      </c>
    </row>
    <row r="33" spans="1:27" x14ac:dyDescent="0.25">
      <c r="A33" s="41">
        <v>19</v>
      </c>
      <c r="B33" s="42" t="s">
        <v>82</v>
      </c>
      <c r="C33" s="43" t="s">
        <v>14</v>
      </c>
      <c r="D33" s="43">
        <v>56</v>
      </c>
      <c r="G33" s="29">
        <v>19</v>
      </c>
      <c r="H33" s="36">
        <f t="shared" si="8"/>
        <v>0</v>
      </c>
      <c r="I33" s="36">
        <f t="shared" si="8"/>
        <v>0</v>
      </c>
      <c r="J33" s="36">
        <f t="shared" si="8"/>
        <v>0</v>
      </c>
      <c r="K33" s="36">
        <f t="shared" si="8"/>
        <v>0</v>
      </c>
      <c r="L33" s="36">
        <f t="shared" si="8"/>
        <v>0</v>
      </c>
      <c r="M33" s="36">
        <f t="shared" si="8"/>
        <v>0</v>
      </c>
      <c r="N33" s="36">
        <f t="shared" si="8"/>
        <v>0</v>
      </c>
      <c r="O33" s="36">
        <f t="shared" si="8"/>
        <v>0</v>
      </c>
      <c r="P33" s="36">
        <f t="shared" si="8"/>
        <v>0</v>
      </c>
      <c r="Q33" s="36">
        <f t="shared" si="8"/>
        <v>56</v>
      </c>
      <c r="R33" s="36">
        <f t="shared" si="9"/>
        <v>0</v>
      </c>
      <c r="S33" s="36">
        <f t="shared" si="9"/>
        <v>0</v>
      </c>
      <c r="T33" s="36">
        <f t="shared" si="9"/>
        <v>0</v>
      </c>
      <c r="U33" s="36">
        <f t="shared" si="9"/>
        <v>0</v>
      </c>
      <c r="V33" s="36">
        <f t="shared" si="9"/>
        <v>0</v>
      </c>
      <c r="W33" s="36">
        <f t="shared" si="9"/>
        <v>0</v>
      </c>
      <c r="X33" s="36">
        <f t="shared" si="9"/>
        <v>0</v>
      </c>
      <c r="Y33" s="36">
        <f t="shared" si="9"/>
        <v>0</v>
      </c>
      <c r="Z33" s="36">
        <f t="shared" si="9"/>
        <v>0</v>
      </c>
      <c r="AA33" s="36">
        <f t="shared" si="9"/>
        <v>0</v>
      </c>
    </row>
    <row r="34" spans="1:27" x14ac:dyDescent="0.25">
      <c r="A34" s="41">
        <v>21</v>
      </c>
      <c r="B34" s="42" t="s">
        <v>90</v>
      </c>
      <c r="C34" s="43" t="s">
        <v>38</v>
      </c>
      <c r="D34" s="43">
        <v>11.45</v>
      </c>
      <c r="G34" s="29">
        <v>20</v>
      </c>
      <c r="H34" s="36">
        <f t="shared" si="8"/>
        <v>0</v>
      </c>
      <c r="I34" s="36">
        <f t="shared" si="8"/>
        <v>0</v>
      </c>
      <c r="J34" s="36">
        <f t="shared" si="8"/>
        <v>0</v>
      </c>
      <c r="K34" s="36">
        <f t="shared" si="8"/>
        <v>0</v>
      </c>
      <c r="L34" s="36">
        <f t="shared" si="8"/>
        <v>0</v>
      </c>
      <c r="M34" s="36">
        <f t="shared" si="8"/>
        <v>0</v>
      </c>
      <c r="N34" s="36">
        <f t="shared" si="8"/>
        <v>0</v>
      </c>
      <c r="O34" s="36">
        <f t="shared" si="8"/>
        <v>0</v>
      </c>
      <c r="P34" s="36">
        <f t="shared" si="8"/>
        <v>0</v>
      </c>
      <c r="Q34" s="36">
        <f t="shared" si="8"/>
        <v>0</v>
      </c>
      <c r="R34" s="36">
        <f t="shared" si="9"/>
        <v>0</v>
      </c>
      <c r="S34" s="36">
        <f t="shared" si="9"/>
        <v>0</v>
      </c>
      <c r="T34" s="36">
        <f t="shared" si="9"/>
        <v>0</v>
      </c>
      <c r="U34" s="36">
        <f t="shared" si="9"/>
        <v>0</v>
      </c>
      <c r="V34" s="36">
        <f t="shared" si="9"/>
        <v>0</v>
      </c>
      <c r="W34" s="36">
        <f t="shared" si="9"/>
        <v>0</v>
      </c>
      <c r="X34" s="36">
        <f t="shared" si="9"/>
        <v>0</v>
      </c>
      <c r="Y34" s="36">
        <f t="shared" si="9"/>
        <v>0</v>
      </c>
      <c r="Z34" s="36">
        <f t="shared" si="9"/>
        <v>0</v>
      </c>
      <c r="AA34" s="36">
        <f t="shared" si="9"/>
        <v>0</v>
      </c>
    </row>
    <row r="35" spans="1:27" x14ac:dyDescent="0.25">
      <c r="A35" s="41">
        <v>21</v>
      </c>
      <c r="B35" s="42" t="s">
        <v>91</v>
      </c>
      <c r="C35" s="43" t="s">
        <v>14</v>
      </c>
      <c r="D35" s="43">
        <v>74.17</v>
      </c>
      <c r="G35" s="29">
        <v>21</v>
      </c>
      <c r="H35" s="36">
        <f t="shared" si="8"/>
        <v>125</v>
      </c>
      <c r="I35" s="36">
        <f t="shared" si="8"/>
        <v>0</v>
      </c>
      <c r="J35" s="36">
        <f t="shared" si="8"/>
        <v>0</v>
      </c>
      <c r="K35" s="36">
        <f t="shared" si="8"/>
        <v>0</v>
      </c>
      <c r="L35" s="36">
        <f t="shared" si="8"/>
        <v>0</v>
      </c>
      <c r="M35" s="36">
        <f t="shared" si="8"/>
        <v>11.45</v>
      </c>
      <c r="N35" s="36">
        <f t="shared" si="8"/>
        <v>0</v>
      </c>
      <c r="O35" s="36">
        <f t="shared" si="8"/>
        <v>0</v>
      </c>
      <c r="P35" s="36">
        <f t="shared" si="8"/>
        <v>0</v>
      </c>
      <c r="Q35" s="36">
        <f t="shared" si="8"/>
        <v>74.17</v>
      </c>
      <c r="R35" s="36">
        <f t="shared" si="9"/>
        <v>0</v>
      </c>
      <c r="S35" s="36">
        <f t="shared" si="9"/>
        <v>0</v>
      </c>
      <c r="T35" s="36">
        <f t="shared" si="9"/>
        <v>0</v>
      </c>
      <c r="U35" s="36">
        <f t="shared" si="9"/>
        <v>0</v>
      </c>
      <c r="V35" s="36">
        <f t="shared" si="9"/>
        <v>0</v>
      </c>
      <c r="W35" s="36">
        <f t="shared" si="9"/>
        <v>0</v>
      </c>
      <c r="X35" s="36">
        <f t="shared" si="9"/>
        <v>0</v>
      </c>
      <c r="Y35" s="36">
        <f t="shared" si="9"/>
        <v>0</v>
      </c>
      <c r="Z35" s="36">
        <f t="shared" si="9"/>
        <v>0</v>
      </c>
      <c r="AA35" s="36">
        <f t="shared" si="9"/>
        <v>0</v>
      </c>
    </row>
    <row r="36" spans="1:27" x14ac:dyDescent="0.25">
      <c r="A36" s="41">
        <v>21</v>
      </c>
      <c r="B36" s="42" t="s">
        <v>92</v>
      </c>
      <c r="C36" s="43" t="s">
        <v>42</v>
      </c>
      <c r="D36" s="43">
        <v>98</v>
      </c>
      <c r="G36" s="7" t="s">
        <v>33</v>
      </c>
      <c r="H36" s="11">
        <f>AVERAGE(H29:H35)</f>
        <v>17.857142857142858</v>
      </c>
      <c r="I36" s="11">
        <f>AVERAGE(I29:I35)</f>
        <v>0</v>
      </c>
      <c r="J36" s="11">
        <f t="shared" ref="J36:AA36" si="10">AVERAGE(J29:J35)</f>
        <v>0</v>
      </c>
      <c r="K36" s="11">
        <f t="shared" si="10"/>
        <v>0</v>
      </c>
      <c r="L36" s="11">
        <f t="shared" si="10"/>
        <v>0</v>
      </c>
      <c r="M36" s="11">
        <f t="shared" si="10"/>
        <v>4.4928571428571429</v>
      </c>
      <c r="N36" s="11">
        <f t="shared" si="10"/>
        <v>0</v>
      </c>
      <c r="O36" s="11">
        <f t="shared" si="10"/>
        <v>0</v>
      </c>
      <c r="P36" s="11">
        <f t="shared" si="10"/>
        <v>0</v>
      </c>
      <c r="Q36" s="11">
        <f t="shared" si="10"/>
        <v>18.595714285714287</v>
      </c>
      <c r="R36" s="11">
        <f t="shared" si="10"/>
        <v>0</v>
      </c>
      <c r="S36" s="11">
        <f t="shared" si="10"/>
        <v>0</v>
      </c>
      <c r="T36" s="11">
        <f t="shared" si="10"/>
        <v>0</v>
      </c>
      <c r="U36" s="11">
        <f t="shared" si="10"/>
        <v>0</v>
      </c>
      <c r="V36" s="11">
        <f t="shared" si="10"/>
        <v>0</v>
      </c>
      <c r="W36" s="11">
        <f t="shared" si="10"/>
        <v>0</v>
      </c>
      <c r="X36" s="11">
        <f t="shared" si="10"/>
        <v>0</v>
      </c>
      <c r="Y36" s="11">
        <f t="shared" si="10"/>
        <v>0</v>
      </c>
      <c r="Z36" s="11">
        <f t="shared" si="10"/>
        <v>0</v>
      </c>
      <c r="AA36" s="11">
        <f t="shared" si="10"/>
        <v>0</v>
      </c>
    </row>
    <row r="37" spans="1:27" x14ac:dyDescent="0.25">
      <c r="A37" s="41">
        <v>21</v>
      </c>
      <c r="B37" s="42" t="s">
        <v>93</v>
      </c>
      <c r="C37" s="43" t="s">
        <v>42</v>
      </c>
      <c r="D37" s="43">
        <v>27</v>
      </c>
      <c r="G37" s="13" t="s">
        <v>34</v>
      </c>
      <c r="H37" s="14">
        <f>SUM(H29:H35)</f>
        <v>125</v>
      </c>
      <c r="I37" s="15">
        <f t="shared" ref="I37:AA37" si="11">SUM(I29:I35)</f>
        <v>0</v>
      </c>
      <c r="J37" s="15">
        <f t="shared" si="11"/>
        <v>0</v>
      </c>
      <c r="K37" s="15">
        <f t="shared" si="11"/>
        <v>0</v>
      </c>
      <c r="L37" s="15">
        <f t="shared" si="11"/>
        <v>0</v>
      </c>
      <c r="M37" s="15">
        <f t="shared" si="11"/>
        <v>31.45</v>
      </c>
      <c r="N37" s="15">
        <f t="shared" si="11"/>
        <v>0</v>
      </c>
      <c r="O37" s="15">
        <f t="shared" si="11"/>
        <v>0</v>
      </c>
      <c r="P37" s="15">
        <f t="shared" si="11"/>
        <v>0</v>
      </c>
      <c r="Q37" s="15">
        <f t="shared" si="11"/>
        <v>130.17000000000002</v>
      </c>
      <c r="R37" s="15">
        <f t="shared" si="11"/>
        <v>0</v>
      </c>
      <c r="S37" s="15">
        <f t="shared" si="11"/>
        <v>0</v>
      </c>
      <c r="T37" s="15">
        <f t="shared" si="11"/>
        <v>0</v>
      </c>
      <c r="U37" s="15">
        <f t="shared" si="11"/>
        <v>0</v>
      </c>
      <c r="V37" s="15">
        <f t="shared" si="11"/>
        <v>0</v>
      </c>
      <c r="W37" s="15">
        <f t="shared" si="11"/>
        <v>0</v>
      </c>
      <c r="X37" s="15">
        <f t="shared" si="11"/>
        <v>0</v>
      </c>
      <c r="Y37" s="15">
        <f t="shared" si="11"/>
        <v>0</v>
      </c>
      <c r="Z37" s="15">
        <f t="shared" si="11"/>
        <v>0</v>
      </c>
      <c r="AA37" s="15">
        <f t="shared" si="11"/>
        <v>0</v>
      </c>
    </row>
    <row r="38" spans="1:27" ht="30" x14ac:dyDescent="0.25">
      <c r="A38" s="41">
        <v>23</v>
      </c>
      <c r="B38" s="42" t="s">
        <v>94</v>
      </c>
      <c r="C38" s="43" t="s">
        <v>39</v>
      </c>
      <c r="D38" s="43">
        <v>9.6999999999999993</v>
      </c>
      <c r="G38" s="16" t="s">
        <v>36</v>
      </c>
      <c r="H38" s="18">
        <f>J38-SUM(H37:AA37)</f>
        <v>613.38</v>
      </c>
      <c r="I38" s="17" t="s">
        <v>35</v>
      </c>
      <c r="J38" s="37">
        <v>900</v>
      </c>
      <c r="K38" s="232" t="s">
        <v>43</v>
      </c>
      <c r="L38" s="232"/>
      <c r="M38" s="19">
        <f>SUM(H37:AA37)</f>
        <v>286.62</v>
      </c>
      <c r="N38" s="12"/>
      <c r="O38" s="12"/>
      <c r="P38" s="12"/>
      <c r="Q38" s="12"/>
      <c r="R38" s="12"/>
      <c r="S38" s="12"/>
      <c r="T38" s="12"/>
      <c r="U38" s="12"/>
      <c r="V38" s="12"/>
      <c r="W38" s="12"/>
      <c r="X38" s="12"/>
      <c r="Y38" s="12"/>
      <c r="Z38" s="12"/>
      <c r="AA38" s="12"/>
    </row>
    <row r="39" spans="1:27" x14ac:dyDescent="0.25">
      <c r="A39" s="41">
        <v>23</v>
      </c>
      <c r="B39" s="42" t="s">
        <v>95</v>
      </c>
      <c r="C39" s="43" t="s">
        <v>13</v>
      </c>
      <c r="D39" s="43">
        <v>15</v>
      </c>
      <c r="G39" s="5"/>
      <c r="H39" s="20"/>
      <c r="I39" s="20"/>
      <c r="J39" s="20"/>
      <c r="K39" s="20"/>
      <c r="L39" s="20"/>
      <c r="M39" s="20"/>
      <c r="N39" s="20"/>
      <c r="O39" s="20"/>
      <c r="P39" s="20"/>
      <c r="Q39" s="20"/>
      <c r="R39" s="20"/>
      <c r="S39" s="20"/>
      <c r="T39" s="20"/>
      <c r="U39" s="20"/>
      <c r="V39" s="20"/>
      <c r="W39" s="20"/>
      <c r="X39" s="20"/>
      <c r="Y39" s="20"/>
      <c r="Z39" s="20"/>
      <c r="AA39" s="20"/>
    </row>
    <row r="40" spans="1:27" x14ac:dyDescent="0.25">
      <c r="A40" s="41">
        <v>23</v>
      </c>
      <c r="B40" s="42" t="s">
        <v>96</v>
      </c>
      <c r="C40" s="43" t="s">
        <v>13</v>
      </c>
      <c r="D40" s="43">
        <v>19.899999999999999</v>
      </c>
      <c r="G40" s="22"/>
    </row>
    <row r="41" spans="1:27" x14ac:dyDescent="0.25">
      <c r="A41" s="41">
        <v>23</v>
      </c>
      <c r="B41" s="42" t="s">
        <v>37</v>
      </c>
      <c r="C41" s="43" t="s">
        <v>5</v>
      </c>
      <c r="D41" s="43">
        <v>55.4</v>
      </c>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41">
        <v>23</v>
      </c>
      <c r="B42" s="42" t="s">
        <v>97</v>
      </c>
      <c r="C42" s="43" t="s">
        <v>49</v>
      </c>
      <c r="D42" s="43">
        <v>40.299999999999997</v>
      </c>
      <c r="G42" s="32">
        <v>22</v>
      </c>
      <c r="H42" s="36">
        <f t="shared" ref="H42:W51" si="12">SUMIFS($D$3:$D$58,$A$3:$A$58,$G42,$C$3:$C$58,H$2)</f>
        <v>0</v>
      </c>
      <c r="I42" s="36">
        <f t="shared" si="12"/>
        <v>0</v>
      </c>
      <c r="J42" s="36">
        <f t="shared" si="12"/>
        <v>0</v>
      </c>
      <c r="K42" s="36">
        <f t="shared" si="12"/>
        <v>0</v>
      </c>
      <c r="L42" s="36">
        <f t="shared" si="12"/>
        <v>0</v>
      </c>
      <c r="M42" s="36">
        <f t="shared" si="12"/>
        <v>0</v>
      </c>
      <c r="N42" s="36">
        <f t="shared" si="12"/>
        <v>0</v>
      </c>
      <c r="O42" s="36">
        <f t="shared" si="12"/>
        <v>0</v>
      </c>
      <c r="P42" s="36">
        <f t="shared" si="12"/>
        <v>0</v>
      </c>
      <c r="Q42" s="36">
        <f t="shared" si="12"/>
        <v>0</v>
      </c>
      <c r="R42" s="36">
        <f t="shared" si="12"/>
        <v>0</v>
      </c>
      <c r="S42" s="36">
        <f t="shared" si="12"/>
        <v>0</v>
      </c>
      <c r="T42" s="36">
        <f t="shared" si="12"/>
        <v>0</v>
      </c>
      <c r="U42" s="36">
        <f t="shared" si="12"/>
        <v>0</v>
      </c>
      <c r="V42" s="36">
        <f t="shared" si="12"/>
        <v>0</v>
      </c>
      <c r="W42" s="36">
        <f t="shared" si="12"/>
        <v>0</v>
      </c>
      <c r="X42" s="36">
        <f t="shared" ref="R42:AA51" si="13">SUMIFS($D$3:$D$58,$A$3:$A$58,$G42,$C$3:$C$58,X$2)</f>
        <v>0</v>
      </c>
      <c r="Y42" s="36">
        <f t="shared" si="13"/>
        <v>0</v>
      </c>
      <c r="Z42" s="36">
        <f t="shared" si="13"/>
        <v>0</v>
      </c>
      <c r="AA42" s="36">
        <f t="shared" si="13"/>
        <v>0</v>
      </c>
    </row>
    <row r="43" spans="1:27" x14ac:dyDescent="0.25">
      <c r="A43" s="41">
        <v>27</v>
      </c>
      <c r="B43" s="42" t="s">
        <v>98</v>
      </c>
      <c r="C43" s="43" t="s">
        <v>39</v>
      </c>
      <c r="D43" s="43">
        <v>295</v>
      </c>
      <c r="G43" s="33">
        <v>23</v>
      </c>
      <c r="H43" s="36">
        <f t="shared" si="12"/>
        <v>0</v>
      </c>
      <c r="I43" s="36">
        <f t="shared" si="12"/>
        <v>0</v>
      </c>
      <c r="J43" s="36">
        <f t="shared" si="12"/>
        <v>0</v>
      </c>
      <c r="K43" s="36">
        <f t="shared" si="12"/>
        <v>40.299999999999997</v>
      </c>
      <c r="L43" s="36">
        <f t="shared" si="12"/>
        <v>0</v>
      </c>
      <c r="M43" s="36">
        <f t="shared" si="12"/>
        <v>0</v>
      </c>
      <c r="N43" s="36">
        <f t="shared" si="12"/>
        <v>55.4</v>
      </c>
      <c r="O43" s="36">
        <f t="shared" si="12"/>
        <v>0</v>
      </c>
      <c r="P43" s="36">
        <f t="shared" si="12"/>
        <v>34.9</v>
      </c>
      <c r="Q43" s="36">
        <f t="shared" si="12"/>
        <v>0</v>
      </c>
      <c r="R43" s="36">
        <f t="shared" si="13"/>
        <v>0</v>
      </c>
      <c r="S43" s="36">
        <f t="shared" si="13"/>
        <v>0</v>
      </c>
      <c r="T43" s="36">
        <f t="shared" si="13"/>
        <v>0</v>
      </c>
      <c r="U43" s="36">
        <f t="shared" si="13"/>
        <v>9.6999999999999993</v>
      </c>
      <c r="V43" s="36">
        <f t="shared" si="13"/>
        <v>0</v>
      </c>
      <c r="W43" s="36">
        <f t="shared" si="13"/>
        <v>0</v>
      </c>
      <c r="X43" s="36">
        <f t="shared" si="13"/>
        <v>0</v>
      </c>
      <c r="Y43" s="36">
        <f t="shared" si="13"/>
        <v>0</v>
      </c>
      <c r="Z43" s="36">
        <f t="shared" si="13"/>
        <v>0</v>
      </c>
      <c r="AA43" s="36">
        <f t="shared" si="13"/>
        <v>0</v>
      </c>
    </row>
    <row r="44" spans="1:27" x14ac:dyDescent="0.25">
      <c r="A44" s="41">
        <v>26</v>
      </c>
      <c r="B44" s="42" t="s">
        <v>99</v>
      </c>
      <c r="C44" s="43" t="s">
        <v>14</v>
      </c>
      <c r="D44" s="43">
        <v>3</v>
      </c>
      <c r="G44" s="34">
        <v>24</v>
      </c>
      <c r="H44" s="36">
        <f t="shared" si="12"/>
        <v>0</v>
      </c>
      <c r="I44" s="36">
        <f t="shared" si="12"/>
        <v>0</v>
      </c>
      <c r="J44" s="36">
        <f t="shared" si="12"/>
        <v>0</v>
      </c>
      <c r="K44" s="36">
        <f t="shared" si="12"/>
        <v>0</v>
      </c>
      <c r="L44" s="36">
        <f t="shared" si="12"/>
        <v>0</v>
      </c>
      <c r="M44" s="36">
        <f t="shared" si="12"/>
        <v>0</v>
      </c>
      <c r="N44" s="36">
        <f t="shared" si="12"/>
        <v>0</v>
      </c>
      <c r="O44" s="36">
        <f t="shared" si="12"/>
        <v>0</v>
      </c>
      <c r="P44" s="36">
        <f t="shared" si="12"/>
        <v>0</v>
      </c>
      <c r="Q44" s="36">
        <f t="shared" si="12"/>
        <v>0</v>
      </c>
      <c r="R44" s="36">
        <f t="shared" si="13"/>
        <v>0</v>
      </c>
      <c r="S44" s="36">
        <f t="shared" si="13"/>
        <v>0</v>
      </c>
      <c r="T44" s="36">
        <f t="shared" si="13"/>
        <v>0</v>
      </c>
      <c r="U44" s="36">
        <f t="shared" si="13"/>
        <v>0</v>
      </c>
      <c r="V44" s="36">
        <f t="shared" si="13"/>
        <v>0</v>
      </c>
      <c r="W44" s="36">
        <f t="shared" si="13"/>
        <v>0</v>
      </c>
      <c r="X44" s="36">
        <f t="shared" si="13"/>
        <v>0</v>
      </c>
      <c r="Y44" s="36">
        <f t="shared" si="13"/>
        <v>0</v>
      </c>
      <c r="Z44" s="36">
        <f t="shared" si="13"/>
        <v>0</v>
      </c>
      <c r="AA44" s="36">
        <f t="shared" si="13"/>
        <v>0</v>
      </c>
    </row>
    <row r="45" spans="1:27" x14ac:dyDescent="0.25">
      <c r="A45" s="41">
        <v>27</v>
      </c>
      <c r="B45" s="42" t="s">
        <v>100</v>
      </c>
      <c r="C45" s="43" t="s">
        <v>39</v>
      </c>
      <c r="D45" s="43">
        <v>5.95</v>
      </c>
      <c r="G45" s="34">
        <v>25</v>
      </c>
      <c r="H45" s="36">
        <f t="shared" si="12"/>
        <v>0</v>
      </c>
      <c r="I45" s="36">
        <f t="shared" si="12"/>
        <v>0</v>
      </c>
      <c r="J45" s="36">
        <f t="shared" si="12"/>
        <v>0</v>
      </c>
      <c r="K45" s="36">
        <f t="shared" si="12"/>
        <v>0</v>
      </c>
      <c r="L45" s="36">
        <f t="shared" si="12"/>
        <v>0</v>
      </c>
      <c r="M45" s="36">
        <f t="shared" si="12"/>
        <v>0</v>
      </c>
      <c r="N45" s="36">
        <f t="shared" si="12"/>
        <v>0</v>
      </c>
      <c r="O45" s="36">
        <f t="shared" si="12"/>
        <v>0</v>
      </c>
      <c r="P45" s="36">
        <f t="shared" si="12"/>
        <v>0</v>
      </c>
      <c r="Q45" s="36">
        <f t="shared" si="12"/>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row>
    <row r="46" spans="1:27" x14ac:dyDescent="0.25">
      <c r="A46" s="41">
        <v>27</v>
      </c>
      <c r="B46" s="42" t="s">
        <v>101</v>
      </c>
      <c r="C46" s="43" t="s">
        <v>39</v>
      </c>
      <c r="D46" s="43">
        <v>32</v>
      </c>
      <c r="G46" s="34">
        <v>26</v>
      </c>
      <c r="H46" s="36">
        <f t="shared" si="12"/>
        <v>0</v>
      </c>
      <c r="I46" s="36">
        <f t="shared" si="12"/>
        <v>0</v>
      </c>
      <c r="J46" s="36">
        <f t="shared" si="12"/>
        <v>0</v>
      </c>
      <c r="K46" s="36">
        <f t="shared" si="12"/>
        <v>0</v>
      </c>
      <c r="L46" s="36">
        <f t="shared" si="12"/>
        <v>0</v>
      </c>
      <c r="M46" s="36">
        <f t="shared" si="12"/>
        <v>0</v>
      </c>
      <c r="N46" s="36">
        <f t="shared" si="12"/>
        <v>0</v>
      </c>
      <c r="O46" s="36">
        <f t="shared" si="12"/>
        <v>0</v>
      </c>
      <c r="P46" s="36">
        <f t="shared" si="12"/>
        <v>13</v>
      </c>
      <c r="Q46" s="36">
        <f t="shared" si="12"/>
        <v>3</v>
      </c>
      <c r="R46" s="36">
        <f t="shared" si="13"/>
        <v>0</v>
      </c>
      <c r="S46" s="36">
        <f t="shared" si="13"/>
        <v>0</v>
      </c>
      <c r="T46" s="36">
        <f t="shared" si="13"/>
        <v>0</v>
      </c>
      <c r="U46" s="36">
        <f t="shared" si="13"/>
        <v>0</v>
      </c>
      <c r="V46" s="36">
        <f t="shared" si="13"/>
        <v>0</v>
      </c>
      <c r="W46" s="36">
        <f t="shared" si="13"/>
        <v>0</v>
      </c>
      <c r="X46" s="36">
        <f t="shared" si="13"/>
        <v>0</v>
      </c>
      <c r="Y46" s="36">
        <f t="shared" si="13"/>
        <v>0</v>
      </c>
      <c r="Z46" s="36">
        <f t="shared" si="13"/>
        <v>0</v>
      </c>
      <c r="AA46" s="36">
        <f t="shared" si="13"/>
        <v>0</v>
      </c>
    </row>
    <row r="47" spans="1:27" x14ac:dyDescent="0.25">
      <c r="A47" s="41">
        <v>27</v>
      </c>
      <c r="B47" s="42" t="s">
        <v>102</v>
      </c>
      <c r="C47" s="43" t="s">
        <v>49</v>
      </c>
      <c r="D47" s="43">
        <v>30.48</v>
      </c>
      <c r="G47" s="34">
        <v>27</v>
      </c>
      <c r="H47" s="36">
        <f t="shared" si="12"/>
        <v>0</v>
      </c>
      <c r="I47" s="36">
        <f t="shared" si="12"/>
        <v>0</v>
      </c>
      <c r="J47" s="36">
        <f t="shared" si="12"/>
        <v>0</v>
      </c>
      <c r="K47" s="36">
        <f t="shared" si="12"/>
        <v>30.48</v>
      </c>
      <c r="L47" s="36">
        <f t="shared" si="12"/>
        <v>0</v>
      </c>
      <c r="M47" s="36">
        <f t="shared" si="12"/>
        <v>0</v>
      </c>
      <c r="N47" s="36">
        <f t="shared" si="12"/>
        <v>0</v>
      </c>
      <c r="O47" s="36">
        <f t="shared" si="12"/>
        <v>0</v>
      </c>
      <c r="P47" s="36">
        <f t="shared" si="12"/>
        <v>0</v>
      </c>
      <c r="Q47" s="36">
        <f t="shared" si="12"/>
        <v>0</v>
      </c>
      <c r="R47" s="36">
        <f t="shared" si="13"/>
        <v>0</v>
      </c>
      <c r="S47" s="36">
        <f t="shared" si="13"/>
        <v>0</v>
      </c>
      <c r="T47" s="36">
        <f t="shared" si="13"/>
        <v>0</v>
      </c>
      <c r="U47" s="36">
        <f t="shared" si="13"/>
        <v>332.95</v>
      </c>
      <c r="V47" s="36">
        <f t="shared" si="13"/>
        <v>0</v>
      </c>
      <c r="W47" s="36">
        <f t="shared" si="13"/>
        <v>0</v>
      </c>
      <c r="X47" s="36">
        <f t="shared" si="13"/>
        <v>0</v>
      </c>
      <c r="Y47" s="36">
        <f t="shared" si="13"/>
        <v>0</v>
      </c>
      <c r="Z47" s="36">
        <f t="shared" si="13"/>
        <v>0</v>
      </c>
      <c r="AA47" s="36">
        <f t="shared" si="13"/>
        <v>0</v>
      </c>
    </row>
    <row r="48" spans="1:27" x14ac:dyDescent="0.25">
      <c r="A48" s="41">
        <v>26</v>
      </c>
      <c r="B48" s="42" t="s">
        <v>103</v>
      </c>
      <c r="C48" s="43" t="s">
        <v>13</v>
      </c>
      <c r="D48" s="43">
        <v>13</v>
      </c>
      <c r="G48" s="34">
        <v>28</v>
      </c>
      <c r="H48" s="36">
        <f t="shared" si="12"/>
        <v>0</v>
      </c>
      <c r="I48" s="36">
        <f t="shared" si="12"/>
        <v>0</v>
      </c>
      <c r="J48" s="36">
        <f t="shared" si="12"/>
        <v>0</v>
      </c>
      <c r="K48" s="36">
        <f t="shared" si="12"/>
        <v>28</v>
      </c>
      <c r="L48" s="36">
        <f t="shared" si="12"/>
        <v>0</v>
      </c>
      <c r="M48" s="36">
        <f t="shared" si="12"/>
        <v>0</v>
      </c>
      <c r="N48" s="36">
        <f t="shared" si="12"/>
        <v>46.09</v>
      </c>
      <c r="O48" s="36">
        <f t="shared" si="12"/>
        <v>0</v>
      </c>
      <c r="P48" s="36">
        <f t="shared" si="12"/>
        <v>10</v>
      </c>
      <c r="Q48" s="36">
        <f t="shared" si="12"/>
        <v>22.96</v>
      </c>
      <c r="R48" s="36">
        <f t="shared" si="13"/>
        <v>0</v>
      </c>
      <c r="S48" s="36">
        <f t="shared" si="13"/>
        <v>0</v>
      </c>
      <c r="T48" s="36">
        <f t="shared" si="13"/>
        <v>0</v>
      </c>
      <c r="U48" s="36">
        <f t="shared" si="13"/>
        <v>0</v>
      </c>
      <c r="V48" s="36">
        <f t="shared" si="13"/>
        <v>0</v>
      </c>
      <c r="W48" s="36">
        <f t="shared" si="13"/>
        <v>0</v>
      </c>
      <c r="X48" s="36">
        <f t="shared" si="13"/>
        <v>0</v>
      </c>
      <c r="Y48" s="36">
        <f t="shared" si="13"/>
        <v>0</v>
      </c>
      <c r="Z48" s="36">
        <f t="shared" si="13"/>
        <v>0</v>
      </c>
      <c r="AA48" s="36">
        <f t="shared" si="13"/>
        <v>0</v>
      </c>
    </row>
    <row r="49" spans="1:27" x14ac:dyDescent="0.25">
      <c r="A49" s="41">
        <v>28</v>
      </c>
      <c r="B49" s="42" t="s">
        <v>91</v>
      </c>
      <c r="C49" s="43" t="s">
        <v>14</v>
      </c>
      <c r="D49" s="43">
        <v>22.96</v>
      </c>
      <c r="G49" s="35">
        <v>29</v>
      </c>
      <c r="H49" s="36">
        <f t="shared" si="12"/>
        <v>0</v>
      </c>
      <c r="I49" s="36">
        <f t="shared" si="12"/>
        <v>0</v>
      </c>
      <c r="J49" s="36">
        <f t="shared" si="12"/>
        <v>0</v>
      </c>
      <c r="K49" s="36">
        <f t="shared" si="12"/>
        <v>0</v>
      </c>
      <c r="L49" s="36">
        <f t="shared" si="12"/>
        <v>0</v>
      </c>
      <c r="M49" s="36">
        <f t="shared" si="12"/>
        <v>0</v>
      </c>
      <c r="N49" s="36">
        <f t="shared" si="12"/>
        <v>0</v>
      </c>
      <c r="O49" s="36">
        <f t="shared" si="12"/>
        <v>0</v>
      </c>
      <c r="P49" s="36">
        <f t="shared" si="12"/>
        <v>0</v>
      </c>
      <c r="Q49" s="36">
        <f t="shared" si="12"/>
        <v>0</v>
      </c>
      <c r="R49" s="36">
        <f t="shared" si="13"/>
        <v>0</v>
      </c>
      <c r="S49" s="36">
        <f t="shared" si="13"/>
        <v>0</v>
      </c>
      <c r="T49" s="36">
        <f t="shared" si="13"/>
        <v>0</v>
      </c>
      <c r="U49" s="36">
        <f t="shared" si="13"/>
        <v>0</v>
      </c>
      <c r="V49" s="36">
        <f t="shared" si="13"/>
        <v>0</v>
      </c>
      <c r="W49" s="36">
        <f t="shared" si="13"/>
        <v>0</v>
      </c>
      <c r="X49" s="36">
        <f t="shared" si="13"/>
        <v>0</v>
      </c>
      <c r="Y49" s="36">
        <f t="shared" si="13"/>
        <v>0</v>
      </c>
      <c r="Z49" s="36">
        <f t="shared" si="13"/>
        <v>0</v>
      </c>
      <c r="AA49" s="36">
        <f t="shared" si="13"/>
        <v>0</v>
      </c>
    </row>
    <row r="50" spans="1:27" x14ac:dyDescent="0.25">
      <c r="A50" s="41">
        <v>28</v>
      </c>
      <c r="B50" s="42" t="s">
        <v>104</v>
      </c>
      <c r="C50" s="43" t="s">
        <v>13</v>
      </c>
      <c r="D50" s="43">
        <v>10</v>
      </c>
      <c r="G50" s="33">
        <v>30</v>
      </c>
      <c r="H50" s="36">
        <f t="shared" si="12"/>
        <v>0</v>
      </c>
      <c r="I50" s="36">
        <f t="shared" si="12"/>
        <v>0</v>
      </c>
      <c r="J50" s="36">
        <f t="shared" si="12"/>
        <v>0</v>
      </c>
      <c r="K50" s="36">
        <f t="shared" si="12"/>
        <v>0</v>
      </c>
      <c r="L50" s="36">
        <f t="shared" si="12"/>
        <v>0</v>
      </c>
      <c r="M50" s="36">
        <f t="shared" si="12"/>
        <v>0</v>
      </c>
      <c r="N50" s="36">
        <f t="shared" si="12"/>
        <v>0</v>
      </c>
      <c r="O50" s="36">
        <f t="shared" si="12"/>
        <v>0</v>
      </c>
      <c r="P50" s="36">
        <f t="shared" si="12"/>
        <v>0</v>
      </c>
      <c r="Q50" s="36">
        <f t="shared" si="12"/>
        <v>0</v>
      </c>
      <c r="R50" s="36">
        <f t="shared" si="13"/>
        <v>0</v>
      </c>
      <c r="S50" s="36">
        <f t="shared" si="13"/>
        <v>0</v>
      </c>
      <c r="T50" s="36">
        <f t="shared" si="13"/>
        <v>0</v>
      </c>
      <c r="U50" s="36">
        <f t="shared" si="13"/>
        <v>0</v>
      </c>
      <c r="V50" s="36">
        <f t="shared" si="13"/>
        <v>0</v>
      </c>
      <c r="W50" s="36">
        <f t="shared" si="13"/>
        <v>0</v>
      </c>
      <c r="X50" s="36">
        <f t="shared" si="13"/>
        <v>0</v>
      </c>
      <c r="Y50" s="36">
        <f t="shared" si="13"/>
        <v>0</v>
      </c>
      <c r="Z50" s="36">
        <f t="shared" si="13"/>
        <v>0</v>
      </c>
      <c r="AA50" s="36">
        <f t="shared" si="13"/>
        <v>0</v>
      </c>
    </row>
    <row r="51" spans="1:27" x14ac:dyDescent="0.25">
      <c r="A51" s="41">
        <v>28</v>
      </c>
      <c r="B51" s="42" t="s">
        <v>37</v>
      </c>
      <c r="C51" s="43" t="s">
        <v>5</v>
      </c>
      <c r="D51" s="43">
        <v>46.09</v>
      </c>
      <c r="G51" s="35">
        <v>31</v>
      </c>
      <c r="H51" s="36">
        <f t="shared" si="12"/>
        <v>0</v>
      </c>
      <c r="I51" s="36">
        <f t="shared" si="12"/>
        <v>0</v>
      </c>
      <c r="J51" s="36">
        <f t="shared" si="12"/>
        <v>0</v>
      </c>
      <c r="K51" s="36">
        <f t="shared" si="12"/>
        <v>0</v>
      </c>
      <c r="L51" s="36">
        <f t="shared" si="12"/>
        <v>0</v>
      </c>
      <c r="M51" s="36">
        <f t="shared" si="12"/>
        <v>0</v>
      </c>
      <c r="N51" s="36">
        <f t="shared" si="12"/>
        <v>0</v>
      </c>
      <c r="O51" s="36">
        <f t="shared" si="12"/>
        <v>0</v>
      </c>
      <c r="P51" s="36">
        <f t="shared" si="12"/>
        <v>0</v>
      </c>
      <c r="Q51" s="36">
        <f t="shared" si="12"/>
        <v>0</v>
      </c>
      <c r="R51" s="36">
        <f t="shared" si="13"/>
        <v>0</v>
      </c>
      <c r="S51" s="36">
        <f t="shared" si="13"/>
        <v>0</v>
      </c>
      <c r="T51" s="36">
        <f t="shared" si="13"/>
        <v>0</v>
      </c>
      <c r="U51" s="36">
        <f t="shared" si="13"/>
        <v>0</v>
      </c>
      <c r="V51" s="36">
        <f t="shared" si="13"/>
        <v>0</v>
      </c>
      <c r="W51" s="36">
        <f t="shared" si="13"/>
        <v>0</v>
      </c>
      <c r="X51" s="36">
        <f t="shared" si="13"/>
        <v>0</v>
      </c>
      <c r="Y51" s="36">
        <f t="shared" si="13"/>
        <v>0</v>
      </c>
      <c r="Z51" s="36">
        <f t="shared" si="13"/>
        <v>0</v>
      </c>
      <c r="AA51" s="36">
        <f t="shared" si="13"/>
        <v>0</v>
      </c>
    </row>
    <row r="52" spans="1:27" x14ac:dyDescent="0.25">
      <c r="A52" s="41">
        <v>28</v>
      </c>
      <c r="B52" s="42" t="s">
        <v>105</v>
      </c>
      <c r="C52" s="43" t="s">
        <v>49</v>
      </c>
      <c r="D52" s="43">
        <v>28</v>
      </c>
      <c r="G52" s="30" t="s">
        <v>33</v>
      </c>
      <c r="H52" s="31">
        <f>AVERAGE(H42:H51)</f>
        <v>0</v>
      </c>
      <c r="I52" s="31">
        <f t="shared" ref="I52:AA52" si="14">AVERAGE(I42:I51)</f>
        <v>0</v>
      </c>
      <c r="J52" s="31">
        <f t="shared" si="14"/>
        <v>0</v>
      </c>
      <c r="K52" s="31">
        <f t="shared" si="14"/>
        <v>9.8780000000000001</v>
      </c>
      <c r="L52" s="31">
        <f t="shared" si="14"/>
        <v>0</v>
      </c>
      <c r="M52" s="31">
        <f t="shared" si="14"/>
        <v>0</v>
      </c>
      <c r="N52" s="31">
        <f t="shared" si="14"/>
        <v>10.149000000000001</v>
      </c>
      <c r="O52" s="31">
        <f t="shared" si="14"/>
        <v>0</v>
      </c>
      <c r="P52" s="31">
        <f t="shared" si="14"/>
        <v>5.79</v>
      </c>
      <c r="Q52" s="31">
        <f t="shared" si="14"/>
        <v>2.5960000000000001</v>
      </c>
      <c r="R52" s="31">
        <f t="shared" si="14"/>
        <v>0</v>
      </c>
      <c r="S52" s="31">
        <f t="shared" si="14"/>
        <v>0</v>
      </c>
      <c r="T52" s="31">
        <f t="shared" si="14"/>
        <v>0</v>
      </c>
      <c r="U52" s="31">
        <f t="shared" si="14"/>
        <v>34.265000000000001</v>
      </c>
      <c r="V52" s="31">
        <f t="shared" si="14"/>
        <v>0</v>
      </c>
      <c r="W52" s="31">
        <f t="shared" si="14"/>
        <v>0</v>
      </c>
      <c r="X52" s="31">
        <f t="shared" si="14"/>
        <v>0</v>
      </c>
      <c r="Y52" s="31">
        <f t="shared" si="14"/>
        <v>0</v>
      </c>
      <c r="Z52" s="31">
        <f t="shared" si="14"/>
        <v>0</v>
      </c>
      <c r="AA52" s="31">
        <f t="shared" si="14"/>
        <v>0</v>
      </c>
    </row>
    <row r="53" spans="1:27" x14ac:dyDescent="0.25">
      <c r="A53" s="41"/>
      <c r="B53" s="42"/>
      <c r="C53" s="43"/>
      <c r="D53" s="43"/>
      <c r="G53" s="13" t="s">
        <v>34</v>
      </c>
      <c r="H53" s="14">
        <f>SUM(H42:H51)</f>
        <v>0</v>
      </c>
      <c r="I53" s="14">
        <f>SUM(I42:I51)</f>
        <v>0</v>
      </c>
      <c r="J53" s="14">
        <f t="shared" ref="J53:AA53" si="15">SUM(J42:J51)</f>
        <v>0</v>
      </c>
      <c r="K53" s="14">
        <f t="shared" si="15"/>
        <v>98.78</v>
      </c>
      <c r="L53" s="14">
        <f t="shared" si="15"/>
        <v>0</v>
      </c>
      <c r="M53" s="14">
        <f t="shared" si="15"/>
        <v>0</v>
      </c>
      <c r="N53" s="14">
        <f t="shared" si="15"/>
        <v>101.49000000000001</v>
      </c>
      <c r="O53" s="14">
        <f t="shared" si="15"/>
        <v>0</v>
      </c>
      <c r="P53" s="14">
        <f t="shared" si="15"/>
        <v>57.9</v>
      </c>
      <c r="Q53" s="14">
        <f t="shared" si="15"/>
        <v>25.96</v>
      </c>
      <c r="R53" s="14">
        <f t="shared" si="15"/>
        <v>0</v>
      </c>
      <c r="S53" s="14">
        <f t="shared" si="15"/>
        <v>0</v>
      </c>
      <c r="T53" s="14">
        <f t="shared" si="15"/>
        <v>0</v>
      </c>
      <c r="U53" s="14">
        <f t="shared" si="15"/>
        <v>342.65</v>
      </c>
      <c r="V53" s="14">
        <f t="shared" si="15"/>
        <v>0</v>
      </c>
      <c r="W53" s="14">
        <f t="shared" si="15"/>
        <v>0</v>
      </c>
      <c r="X53" s="14">
        <f t="shared" si="15"/>
        <v>0</v>
      </c>
      <c r="Y53" s="14">
        <f t="shared" si="15"/>
        <v>0</v>
      </c>
      <c r="Z53" s="14">
        <f t="shared" si="15"/>
        <v>0</v>
      </c>
      <c r="AA53" s="14">
        <f t="shared" si="15"/>
        <v>0</v>
      </c>
    </row>
    <row r="54" spans="1:27" ht="30" x14ac:dyDescent="0.25">
      <c r="A54" s="41"/>
      <c r="B54" s="42"/>
      <c r="C54" s="43"/>
      <c r="D54" s="43"/>
      <c r="G54" s="16" t="s">
        <v>36</v>
      </c>
      <c r="H54" s="18">
        <f>J54-SUM(H53:AA53)</f>
        <v>273.22000000000003</v>
      </c>
      <c r="I54" s="17" t="s">
        <v>35</v>
      </c>
      <c r="J54" s="37">
        <v>900</v>
      </c>
      <c r="K54" s="232" t="s">
        <v>43</v>
      </c>
      <c r="L54" s="232"/>
      <c r="M54" s="19">
        <f>SUM(H53:AA53)</f>
        <v>626.78</v>
      </c>
      <c r="N54" s="12"/>
      <c r="O54" s="12"/>
      <c r="P54" s="12"/>
      <c r="Q54" s="12"/>
      <c r="R54" s="12"/>
      <c r="S54" s="12"/>
      <c r="T54" s="12"/>
      <c r="U54" s="12"/>
      <c r="V54" s="12"/>
      <c r="W54" s="12"/>
      <c r="X54" s="12"/>
      <c r="Y54" s="12"/>
      <c r="Z54" s="12"/>
      <c r="AA54" s="12"/>
    </row>
    <row r="55" spans="1:27" x14ac:dyDescent="0.25">
      <c r="A55" s="41"/>
      <c r="B55" s="42"/>
      <c r="C55" s="43"/>
      <c r="D55" s="43"/>
      <c r="G55" s="5"/>
      <c r="H55" s="10"/>
      <c r="I55" s="10"/>
      <c r="J55" s="10"/>
      <c r="K55" s="10"/>
      <c r="L55" s="10"/>
      <c r="M55" s="10"/>
      <c r="N55" s="10"/>
      <c r="O55" s="10"/>
      <c r="P55" s="10"/>
      <c r="Q55" s="10"/>
      <c r="R55" s="10"/>
      <c r="S55" s="10"/>
      <c r="T55" s="10"/>
      <c r="U55" s="10"/>
      <c r="V55" s="10"/>
      <c r="W55" s="10"/>
      <c r="X55" s="10"/>
      <c r="Y55" s="10"/>
      <c r="Z55" s="10"/>
      <c r="AA55" s="10"/>
    </row>
    <row r="56" spans="1:27" x14ac:dyDescent="0.25">
      <c r="A56" s="41"/>
      <c r="B56" s="42"/>
      <c r="C56" s="43"/>
      <c r="D56" s="43"/>
      <c r="G56" s="233" t="s">
        <v>45</v>
      </c>
      <c r="H56" s="233"/>
      <c r="I56" s="23">
        <f>SUM(M13,M25,M38,M54)</f>
        <v>2410.4300000000003</v>
      </c>
    </row>
    <row r="57" spans="1:27" ht="30" customHeight="1" x14ac:dyDescent="0.25">
      <c r="A57" s="41"/>
      <c r="B57" s="42"/>
      <c r="C57" s="43"/>
      <c r="D57" s="43"/>
      <c r="G57" s="231" t="s">
        <v>44</v>
      </c>
      <c r="H57" s="231"/>
      <c r="I57" s="23">
        <f>SUM(J13,J25,J38,J54)-I56</f>
        <v>1189.5699999999997</v>
      </c>
    </row>
    <row r="58" spans="1:27" ht="18.75" x14ac:dyDescent="0.3">
      <c r="A58" s="41"/>
      <c r="B58" s="42"/>
      <c r="C58" s="43"/>
      <c r="D58" s="43"/>
      <c r="G58" s="24" t="s">
        <v>46</v>
      </c>
      <c r="H58" s="24"/>
      <c r="I58" s="24"/>
    </row>
    <row r="59" spans="1:27" x14ac:dyDescent="0.25">
      <c r="A59" s="41"/>
      <c r="B59" s="42"/>
      <c r="C59" s="43"/>
      <c r="D59" s="43"/>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41"/>
      <c r="B60" s="42"/>
      <c r="C60" s="43"/>
      <c r="D60" s="43"/>
      <c r="G60" s="38" t="s">
        <v>50</v>
      </c>
      <c r="H60" s="39">
        <f>SUM(H12,H24,H37,H53)</f>
        <v>125</v>
      </c>
      <c r="I60" s="39">
        <f>SUM(I12,I24,I37,I53)</f>
        <v>0</v>
      </c>
      <c r="J60" s="39">
        <f t="shared" ref="J60:AA60" si="16">SUM(J12,J24,J37,J53)</f>
        <v>0</v>
      </c>
      <c r="K60" s="39">
        <f t="shared" si="16"/>
        <v>114.48</v>
      </c>
      <c r="L60" s="39">
        <f t="shared" si="16"/>
        <v>0</v>
      </c>
      <c r="M60" s="39">
        <f t="shared" si="16"/>
        <v>162.44999999999999</v>
      </c>
      <c r="N60" s="39">
        <f t="shared" si="16"/>
        <v>464.82000000000005</v>
      </c>
      <c r="O60" s="39">
        <f t="shared" si="16"/>
        <v>0</v>
      </c>
      <c r="P60" s="39">
        <f t="shared" si="16"/>
        <v>184.9</v>
      </c>
      <c r="Q60" s="39">
        <f t="shared" si="16"/>
        <v>536.13</v>
      </c>
      <c r="R60" s="39">
        <f t="shared" si="16"/>
        <v>68</v>
      </c>
      <c r="S60" s="39">
        <f t="shared" si="16"/>
        <v>0</v>
      </c>
      <c r="T60" s="39">
        <f t="shared" si="16"/>
        <v>35</v>
      </c>
      <c r="U60" s="39">
        <f t="shared" si="16"/>
        <v>719.65</v>
      </c>
      <c r="V60" s="39">
        <f t="shared" si="16"/>
        <v>0</v>
      </c>
      <c r="W60" s="39">
        <f t="shared" si="16"/>
        <v>0</v>
      </c>
      <c r="X60" s="39">
        <f t="shared" si="16"/>
        <v>0</v>
      </c>
      <c r="Y60" s="39">
        <f t="shared" si="16"/>
        <v>0</v>
      </c>
      <c r="Z60" s="39">
        <f t="shared" si="16"/>
        <v>0</v>
      </c>
      <c r="AA60" s="39">
        <f t="shared" si="16"/>
        <v>0</v>
      </c>
    </row>
    <row r="61" spans="1:27" ht="30" x14ac:dyDescent="0.25">
      <c r="A61" s="41"/>
      <c r="B61" s="42"/>
      <c r="C61" s="43"/>
      <c r="D61" s="43"/>
      <c r="G61" s="40" t="s">
        <v>47</v>
      </c>
      <c r="H61" s="39">
        <f>H60/4</f>
        <v>31.25</v>
      </c>
      <c r="I61" s="39">
        <f t="shared" ref="I61:AA61" si="17">I60/4</f>
        <v>0</v>
      </c>
      <c r="J61" s="39">
        <f t="shared" si="17"/>
        <v>0</v>
      </c>
      <c r="K61" s="39">
        <f t="shared" si="17"/>
        <v>28.62</v>
      </c>
      <c r="L61" s="39">
        <f t="shared" si="17"/>
        <v>0</v>
      </c>
      <c r="M61" s="39">
        <f t="shared" si="17"/>
        <v>40.612499999999997</v>
      </c>
      <c r="N61" s="39">
        <f t="shared" si="17"/>
        <v>116.20500000000001</v>
      </c>
      <c r="O61" s="39">
        <f t="shared" si="17"/>
        <v>0</v>
      </c>
      <c r="P61" s="39">
        <f t="shared" si="17"/>
        <v>46.225000000000001</v>
      </c>
      <c r="Q61" s="39">
        <f t="shared" si="17"/>
        <v>134.0325</v>
      </c>
      <c r="R61" s="39">
        <f t="shared" si="17"/>
        <v>17</v>
      </c>
      <c r="S61" s="39">
        <f t="shared" si="17"/>
        <v>0</v>
      </c>
      <c r="T61" s="39">
        <f t="shared" si="17"/>
        <v>8.75</v>
      </c>
      <c r="U61" s="39">
        <f t="shared" si="17"/>
        <v>179.91249999999999</v>
      </c>
      <c r="V61" s="39">
        <f t="shared" si="17"/>
        <v>0</v>
      </c>
      <c r="W61" s="39">
        <f t="shared" si="17"/>
        <v>0</v>
      </c>
      <c r="X61" s="39">
        <f t="shared" si="17"/>
        <v>0</v>
      </c>
      <c r="Y61" s="39">
        <f t="shared" si="17"/>
        <v>0</v>
      </c>
      <c r="Z61" s="39">
        <f t="shared" si="17"/>
        <v>0</v>
      </c>
      <c r="AA61" s="39">
        <f t="shared" si="17"/>
        <v>0</v>
      </c>
    </row>
  </sheetData>
  <sheetProtection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C3:C61</xm:sqref>
        </x14:dataValidation>
        <x14:dataValidation type="list" allowBlank="1" showInputMessage="1" showErrorMessage="1">
          <x14:formula1>
            <xm:f>'Cost Tracking'!$A$48:$A$50</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61"/>
  <sheetViews>
    <sheetView showGridLines="0" zoomScaleNormal="100" workbookViewId="0">
      <selection activeCell="A3" sqref="A3:D43"/>
    </sheetView>
  </sheetViews>
  <sheetFormatPr defaultRowHeight="15" x14ac:dyDescent="0.25"/>
  <cols>
    <col min="1" max="1" width="15.7109375" customWidth="1"/>
    <col min="2" max="2" width="32.140625" style="83"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5.140625" customWidth="1"/>
    <col min="23" max="23" width="1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f>'Cost Tracking'!BB38</f>
        <v>0</v>
      </c>
      <c r="X2" s="6" t="str">
        <f>'Cost Tracking'!A39</f>
        <v xml:space="preserve">Water </v>
      </c>
      <c r="Y2" s="6" t="str">
        <f>'Cost Tracking'!A40</f>
        <v xml:space="preserve">Internet </v>
      </c>
      <c r="Z2" s="6">
        <f>'Cost Tracking'!EB41</f>
        <v>0</v>
      </c>
      <c r="AA2" s="6" t="str">
        <f>'Cost Tracking'!A42</f>
        <v>Caravan items</v>
      </c>
    </row>
    <row r="3" spans="1:27" x14ac:dyDescent="0.25">
      <c r="A3" s="41"/>
      <c r="B3" s="118"/>
      <c r="C3" s="43"/>
      <c r="D3" s="44"/>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41"/>
      <c r="B4" s="119"/>
      <c r="C4" s="43"/>
      <c r="D4" s="43"/>
      <c r="G4" s="93">
        <v>1</v>
      </c>
      <c r="H4" s="92">
        <f>SUMIFS($D$3:$D$58,A3:$A$58,$G4,$C$3:$C$58,H$2)</f>
        <v>0</v>
      </c>
      <c r="I4" s="92">
        <f>SUMIFS($D$3:$D$58,$A3:$A$58,$G4,$C$3:$C$58,I$2)</f>
        <v>0</v>
      </c>
      <c r="J4" s="92">
        <f>SUMIFS($D$3:$D$58,$A3:$A$58,$G4,$C$3:$C$58,J$2)</f>
        <v>0</v>
      </c>
      <c r="K4" s="92">
        <f>SUMIFS($D$3:$D$58,$A3:$A$58,$G4,$C$3:$C$58,K$2)</f>
        <v>0</v>
      </c>
      <c r="L4" s="92">
        <f>SUMIFS($D$3:$D$58,$A3:$A$58,$G4,$C$3:$C$58,L$2)</f>
        <v>0</v>
      </c>
      <c r="M4" s="92">
        <f>SUMIFS($D$3:$D$58,$A3:$A$58,$G4,$C$3:$C$58,M$2)</f>
        <v>0</v>
      </c>
      <c r="N4" s="92">
        <f>SUMIFS($D$3:$D$58,$A3:$A$58,$G4,$C$3:$C$58,N$2)</f>
        <v>0</v>
      </c>
      <c r="O4" s="92">
        <f>SUMIFS($D$3:$D$58,$A3:$A$58,$G4,$C$3:$C$58,O$2)</f>
        <v>0</v>
      </c>
      <c r="P4" s="92">
        <f>SUMIFS($D$3:$D$58,$A3:$A$58,$G4,$C$3:$C$58,P$2)</f>
        <v>0</v>
      </c>
      <c r="Q4" s="92">
        <f>SUMIFS($D$3:$D$58,$A3:$A$58,$G4,$C$3:$C$58,Q$2)</f>
        <v>0</v>
      </c>
      <c r="R4" s="92">
        <f>SUMIFS($D$3:$D$58,$A3:$A$58,$G4,$C$3:$C$58,R$2)</f>
        <v>0</v>
      </c>
      <c r="S4" s="92">
        <f>SUMIFS($D$3:$D$58,$A3:$A$58,$G4,$C$3:$C$58,S$2)</f>
        <v>0</v>
      </c>
      <c r="T4" s="92">
        <f>SUMIFS($D$3:$D$58,$A3:$A$58,$G4,$C$3:$C$58,T$2)</f>
        <v>0</v>
      </c>
      <c r="U4" s="92">
        <f>SUMIFS($D$3:$D$58,$A3:$A$58,$G4,$C$3:$C$58,U$2)</f>
        <v>0</v>
      </c>
      <c r="V4" s="92">
        <f>SUMIFS($D$3:$D$58,$A3:$A$58,$G4,$C$3:$C$58,V$2)</f>
        <v>0</v>
      </c>
      <c r="W4" s="92">
        <f>SUMIFS($D$3:$D$58,$A3:$A$58,$G4,$C$3:$C$58,W$2)</f>
        <v>0</v>
      </c>
      <c r="X4" s="92">
        <f>SUMIFS($D$3:$D$58,$A3:$A$58,$G4,$C$3:$C$58,X$2)</f>
        <v>0</v>
      </c>
      <c r="Y4" s="92">
        <f>SUMIFS($D$3:$D$58,$A3:$A$58,$G4,$C$3:$C$58,Y$2)</f>
        <v>0</v>
      </c>
      <c r="Z4" s="92">
        <f>SUMIFS($D$3:$D$58,$A3:$A$58,$G4,$C$3:$C$58,Z$2)</f>
        <v>0</v>
      </c>
      <c r="AA4" s="92">
        <f>SUMIFS($D$3:$D$58,$A3:$A$58,$G4,$C$3:$C$58,AA$2)</f>
        <v>0</v>
      </c>
    </row>
    <row r="5" spans="1:27" x14ac:dyDescent="0.25">
      <c r="A5" s="41"/>
      <c r="B5" s="119"/>
      <c r="C5" s="43"/>
      <c r="D5" s="43"/>
      <c r="G5" s="93">
        <v>2</v>
      </c>
      <c r="H5" s="92">
        <f t="shared" ref="H5:W10" si="0">SUMIFS($D$3:$D$58,$A$3:$A$58,$G5,$C$3:$C$58,H$2)</f>
        <v>0</v>
      </c>
      <c r="I5" s="92">
        <f t="shared" si="0"/>
        <v>0</v>
      </c>
      <c r="J5" s="92">
        <f t="shared" si="0"/>
        <v>0</v>
      </c>
      <c r="K5" s="92">
        <f t="shared" si="0"/>
        <v>0</v>
      </c>
      <c r="L5" s="92">
        <f t="shared" si="0"/>
        <v>0</v>
      </c>
      <c r="M5" s="92">
        <f t="shared" si="0"/>
        <v>0</v>
      </c>
      <c r="N5" s="92">
        <f t="shared" si="0"/>
        <v>0</v>
      </c>
      <c r="O5" s="92">
        <f t="shared" si="0"/>
        <v>0</v>
      </c>
      <c r="P5" s="92">
        <f t="shared" si="0"/>
        <v>0</v>
      </c>
      <c r="Q5" s="92">
        <f t="shared" si="0"/>
        <v>0</v>
      </c>
      <c r="R5" s="92">
        <f t="shared" si="0"/>
        <v>0</v>
      </c>
      <c r="S5" s="92">
        <f t="shared" si="0"/>
        <v>0</v>
      </c>
      <c r="T5" s="92">
        <f t="shared" si="0"/>
        <v>0</v>
      </c>
      <c r="U5" s="92">
        <f t="shared" si="0"/>
        <v>0</v>
      </c>
      <c r="V5" s="92">
        <f t="shared" si="0"/>
        <v>0</v>
      </c>
      <c r="W5" s="92">
        <f t="shared" si="0"/>
        <v>0</v>
      </c>
      <c r="X5" s="92">
        <f t="shared" ref="X5:AA10" si="1">SUMIFS($D$3:$D$58,$A$3:$A$58,$G5,$C$3:$C$58,X$2)</f>
        <v>0</v>
      </c>
      <c r="Y5" s="92">
        <f t="shared" si="1"/>
        <v>0</v>
      </c>
      <c r="Z5" s="92">
        <f t="shared" si="1"/>
        <v>0</v>
      </c>
      <c r="AA5" s="92">
        <f t="shared" si="1"/>
        <v>0</v>
      </c>
    </row>
    <row r="6" spans="1:27" x14ac:dyDescent="0.25">
      <c r="A6" s="41"/>
      <c r="B6" s="119"/>
      <c r="C6" s="43"/>
      <c r="D6" s="43"/>
      <c r="G6" s="93">
        <v>3</v>
      </c>
      <c r="H6" s="92">
        <f t="shared" si="0"/>
        <v>0</v>
      </c>
      <c r="I6" s="92">
        <f t="shared" si="0"/>
        <v>0</v>
      </c>
      <c r="J6" s="92">
        <f t="shared" si="0"/>
        <v>0</v>
      </c>
      <c r="K6" s="92">
        <f t="shared" si="0"/>
        <v>0</v>
      </c>
      <c r="L6" s="92">
        <f t="shared" si="0"/>
        <v>0</v>
      </c>
      <c r="M6" s="92">
        <f t="shared" si="0"/>
        <v>0</v>
      </c>
      <c r="N6" s="92">
        <f t="shared" si="0"/>
        <v>0</v>
      </c>
      <c r="O6" s="92">
        <f t="shared" si="0"/>
        <v>0</v>
      </c>
      <c r="P6" s="92">
        <f t="shared" si="0"/>
        <v>0</v>
      </c>
      <c r="Q6" s="92">
        <f t="shared" si="0"/>
        <v>0</v>
      </c>
      <c r="R6" s="92">
        <f t="shared" si="0"/>
        <v>0</v>
      </c>
      <c r="S6" s="92">
        <f t="shared" si="0"/>
        <v>0</v>
      </c>
      <c r="T6" s="92">
        <f t="shared" si="0"/>
        <v>0</v>
      </c>
      <c r="U6" s="92">
        <f t="shared" si="0"/>
        <v>0</v>
      </c>
      <c r="V6" s="92">
        <f t="shared" si="0"/>
        <v>0</v>
      </c>
      <c r="W6" s="92">
        <f t="shared" si="0"/>
        <v>0</v>
      </c>
      <c r="X6" s="92">
        <f t="shared" si="1"/>
        <v>0</v>
      </c>
      <c r="Y6" s="92">
        <f t="shared" si="1"/>
        <v>0</v>
      </c>
      <c r="Z6" s="92">
        <f t="shared" si="1"/>
        <v>0</v>
      </c>
      <c r="AA6" s="92">
        <f t="shared" si="1"/>
        <v>0</v>
      </c>
    </row>
    <row r="7" spans="1:27" x14ac:dyDescent="0.25">
      <c r="A7" s="41"/>
      <c r="B7" s="119"/>
      <c r="C7" s="43"/>
      <c r="D7" s="43"/>
      <c r="G7" s="93">
        <v>4</v>
      </c>
      <c r="H7" s="92">
        <f t="shared" si="0"/>
        <v>0</v>
      </c>
      <c r="I7" s="92">
        <f t="shared" si="0"/>
        <v>0</v>
      </c>
      <c r="J7" s="92">
        <f t="shared" si="0"/>
        <v>0</v>
      </c>
      <c r="K7" s="92">
        <f t="shared" si="0"/>
        <v>0</v>
      </c>
      <c r="L7" s="92">
        <f t="shared" si="0"/>
        <v>0</v>
      </c>
      <c r="M7" s="92">
        <f t="shared" si="0"/>
        <v>0</v>
      </c>
      <c r="N7" s="92">
        <f t="shared" si="0"/>
        <v>0</v>
      </c>
      <c r="O7" s="92">
        <f t="shared" si="0"/>
        <v>0</v>
      </c>
      <c r="P7" s="92">
        <f t="shared" si="0"/>
        <v>0</v>
      </c>
      <c r="Q7" s="92">
        <f t="shared" si="0"/>
        <v>0</v>
      </c>
      <c r="R7" s="92">
        <f t="shared" si="0"/>
        <v>0</v>
      </c>
      <c r="S7" s="92">
        <f t="shared" si="0"/>
        <v>0</v>
      </c>
      <c r="T7" s="92">
        <f t="shared" si="0"/>
        <v>0</v>
      </c>
      <c r="U7" s="92">
        <f t="shared" si="0"/>
        <v>0</v>
      </c>
      <c r="V7" s="92">
        <f t="shared" si="0"/>
        <v>0</v>
      </c>
      <c r="W7" s="92">
        <f t="shared" si="0"/>
        <v>0</v>
      </c>
      <c r="X7" s="92">
        <f t="shared" si="1"/>
        <v>0</v>
      </c>
      <c r="Y7" s="92">
        <f t="shared" si="1"/>
        <v>0</v>
      </c>
      <c r="Z7" s="92">
        <f t="shared" si="1"/>
        <v>0</v>
      </c>
      <c r="AA7" s="92">
        <f t="shared" si="1"/>
        <v>0</v>
      </c>
    </row>
    <row r="8" spans="1:27" x14ac:dyDescent="0.25">
      <c r="A8" s="41"/>
      <c r="B8" s="119"/>
      <c r="C8" s="43"/>
      <c r="D8" s="43"/>
      <c r="G8" s="93">
        <v>5</v>
      </c>
      <c r="H8" s="92">
        <f t="shared" si="0"/>
        <v>0</v>
      </c>
      <c r="I8" s="92">
        <f t="shared" si="0"/>
        <v>0</v>
      </c>
      <c r="J8" s="92">
        <f t="shared" si="0"/>
        <v>0</v>
      </c>
      <c r="K8" s="92">
        <f t="shared" si="0"/>
        <v>0</v>
      </c>
      <c r="L8" s="92">
        <f t="shared" si="0"/>
        <v>0</v>
      </c>
      <c r="M8" s="92">
        <f t="shared" si="0"/>
        <v>0</v>
      </c>
      <c r="N8" s="92">
        <f t="shared" si="0"/>
        <v>0</v>
      </c>
      <c r="O8" s="92">
        <f t="shared" si="0"/>
        <v>0</v>
      </c>
      <c r="P8" s="92">
        <f t="shared" si="0"/>
        <v>0</v>
      </c>
      <c r="Q8" s="92">
        <f t="shared" si="0"/>
        <v>0</v>
      </c>
      <c r="R8" s="92">
        <f t="shared" si="0"/>
        <v>0</v>
      </c>
      <c r="S8" s="92">
        <f t="shared" si="0"/>
        <v>0</v>
      </c>
      <c r="T8" s="92">
        <f t="shared" si="0"/>
        <v>0</v>
      </c>
      <c r="U8" s="92">
        <f t="shared" si="0"/>
        <v>0</v>
      </c>
      <c r="V8" s="92">
        <f t="shared" si="0"/>
        <v>0</v>
      </c>
      <c r="W8" s="92">
        <f t="shared" si="0"/>
        <v>0</v>
      </c>
      <c r="X8" s="92">
        <f t="shared" si="1"/>
        <v>0</v>
      </c>
      <c r="Y8" s="92">
        <f t="shared" si="1"/>
        <v>0</v>
      </c>
      <c r="Z8" s="92">
        <f t="shared" si="1"/>
        <v>0</v>
      </c>
      <c r="AA8" s="92">
        <f t="shared" si="1"/>
        <v>0</v>
      </c>
    </row>
    <row r="9" spans="1:27" x14ac:dyDescent="0.25">
      <c r="A9" s="41"/>
      <c r="B9" s="119"/>
      <c r="C9" s="43"/>
      <c r="D9" s="43"/>
      <c r="G9" s="93">
        <v>6</v>
      </c>
      <c r="H9" s="92">
        <f t="shared" si="0"/>
        <v>0</v>
      </c>
      <c r="I9" s="92">
        <f t="shared" si="0"/>
        <v>0</v>
      </c>
      <c r="J9" s="92">
        <f t="shared" si="0"/>
        <v>0</v>
      </c>
      <c r="K9" s="92">
        <f t="shared" si="0"/>
        <v>0</v>
      </c>
      <c r="L9" s="92">
        <f t="shared" si="0"/>
        <v>0</v>
      </c>
      <c r="M9" s="92">
        <f t="shared" si="0"/>
        <v>0</v>
      </c>
      <c r="N9" s="92">
        <f t="shared" si="0"/>
        <v>0</v>
      </c>
      <c r="O9" s="92">
        <f t="shared" si="0"/>
        <v>0</v>
      </c>
      <c r="P9" s="92">
        <f t="shared" si="0"/>
        <v>0</v>
      </c>
      <c r="Q9" s="92">
        <f t="shared" si="0"/>
        <v>0</v>
      </c>
      <c r="R9" s="92">
        <f t="shared" si="0"/>
        <v>0</v>
      </c>
      <c r="S9" s="92">
        <f t="shared" si="0"/>
        <v>0</v>
      </c>
      <c r="T9" s="92">
        <f t="shared" si="0"/>
        <v>0</v>
      </c>
      <c r="U9" s="92">
        <f t="shared" si="0"/>
        <v>0</v>
      </c>
      <c r="V9" s="92">
        <f t="shared" si="0"/>
        <v>0</v>
      </c>
      <c r="W9" s="92">
        <f t="shared" si="0"/>
        <v>0</v>
      </c>
      <c r="X9" s="92">
        <f t="shared" si="1"/>
        <v>0</v>
      </c>
      <c r="Y9" s="92">
        <f t="shared" si="1"/>
        <v>0</v>
      </c>
      <c r="Z9" s="92">
        <f t="shared" si="1"/>
        <v>0</v>
      </c>
      <c r="AA9" s="92">
        <f t="shared" si="1"/>
        <v>0</v>
      </c>
    </row>
    <row r="10" spans="1:27" x14ac:dyDescent="0.25">
      <c r="A10" s="41"/>
      <c r="B10" s="119"/>
      <c r="C10" s="43"/>
      <c r="D10" s="43"/>
      <c r="G10" s="93">
        <v>7</v>
      </c>
      <c r="H10" s="92">
        <f t="shared" si="0"/>
        <v>0</v>
      </c>
      <c r="I10" s="92">
        <f t="shared" si="0"/>
        <v>0</v>
      </c>
      <c r="J10" s="92">
        <f t="shared" si="0"/>
        <v>0</v>
      </c>
      <c r="K10" s="92">
        <f t="shared" si="0"/>
        <v>0</v>
      </c>
      <c r="L10" s="92">
        <f t="shared" si="0"/>
        <v>0</v>
      </c>
      <c r="M10" s="92">
        <f t="shared" si="0"/>
        <v>0</v>
      </c>
      <c r="N10" s="92">
        <f t="shared" si="0"/>
        <v>0</v>
      </c>
      <c r="O10" s="92">
        <f t="shared" si="0"/>
        <v>0</v>
      </c>
      <c r="P10" s="92">
        <f t="shared" si="0"/>
        <v>0</v>
      </c>
      <c r="Q10" s="92">
        <f t="shared" si="0"/>
        <v>0</v>
      </c>
      <c r="R10" s="92">
        <f t="shared" si="0"/>
        <v>0</v>
      </c>
      <c r="S10" s="92">
        <f t="shared" si="0"/>
        <v>0</v>
      </c>
      <c r="T10" s="92">
        <f t="shared" si="0"/>
        <v>0</v>
      </c>
      <c r="U10" s="92">
        <f t="shared" si="0"/>
        <v>0</v>
      </c>
      <c r="V10" s="92">
        <f t="shared" si="0"/>
        <v>0</v>
      </c>
      <c r="W10" s="92">
        <f t="shared" si="0"/>
        <v>0</v>
      </c>
      <c r="X10" s="92">
        <f t="shared" si="1"/>
        <v>0</v>
      </c>
      <c r="Y10" s="92">
        <f t="shared" si="1"/>
        <v>0</v>
      </c>
      <c r="Z10" s="92">
        <f t="shared" si="1"/>
        <v>0</v>
      </c>
      <c r="AA10" s="92">
        <f t="shared" si="1"/>
        <v>0</v>
      </c>
    </row>
    <row r="11" spans="1:27" x14ac:dyDescent="0.25">
      <c r="A11" s="41"/>
      <c r="B11" s="119"/>
      <c r="C11" s="43"/>
      <c r="D11" s="43"/>
      <c r="G11" s="7" t="s">
        <v>33</v>
      </c>
      <c r="H11" s="11">
        <f>AVERAGE(H4:H10)</f>
        <v>0</v>
      </c>
      <c r="I11" s="11">
        <f>AVERAGE(I4:I10)</f>
        <v>0</v>
      </c>
      <c r="J11" s="11">
        <f t="shared" ref="J11:AA11" si="2">AVERAGE(J4:J10)</f>
        <v>0</v>
      </c>
      <c r="K11" s="11">
        <f t="shared" si="2"/>
        <v>0</v>
      </c>
      <c r="L11" s="11">
        <f t="shared" si="2"/>
        <v>0</v>
      </c>
      <c r="M11" s="11">
        <f t="shared" si="2"/>
        <v>0</v>
      </c>
      <c r="N11" s="11">
        <f t="shared" si="2"/>
        <v>0</v>
      </c>
      <c r="O11" s="11">
        <f t="shared" si="2"/>
        <v>0</v>
      </c>
      <c r="P11" s="11">
        <f t="shared" si="2"/>
        <v>0</v>
      </c>
      <c r="Q11" s="11">
        <f t="shared" si="2"/>
        <v>0</v>
      </c>
      <c r="R11" s="11">
        <f t="shared" si="2"/>
        <v>0</v>
      </c>
      <c r="S11" s="11">
        <f t="shared" si="2"/>
        <v>0</v>
      </c>
      <c r="T11" s="11">
        <f t="shared" si="2"/>
        <v>0</v>
      </c>
      <c r="U11" s="11">
        <f t="shared" si="2"/>
        <v>0</v>
      </c>
      <c r="V11" s="11">
        <f t="shared" si="2"/>
        <v>0</v>
      </c>
      <c r="W11" s="11">
        <f t="shared" si="2"/>
        <v>0</v>
      </c>
      <c r="X11" s="11">
        <f t="shared" si="2"/>
        <v>0</v>
      </c>
      <c r="Y11" s="11">
        <f t="shared" si="2"/>
        <v>0</v>
      </c>
      <c r="Z11" s="11">
        <f t="shared" si="2"/>
        <v>0</v>
      </c>
      <c r="AA11" s="11">
        <f t="shared" si="2"/>
        <v>0</v>
      </c>
    </row>
    <row r="12" spans="1:27" x14ac:dyDescent="0.25">
      <c r="A12" s="41"/>
      <c r="B12" s="119"/>
      <c r="C12" s="43"/>
      <c r="D12" s="43"/>
      <c r="G12" s="13" t="s">
        <v>34</v>
      </c>
      <c r="H12" s="14">
        <f>SUM(H4:H10)</f>
        <v>0</v>
      </c>
      <c r="I12" s="15">
        <f t="shared" ref="I12:AA12" si="3">SUM(I4:I10)</f>
        <v>0</v>
      </c>
      <c r="J12" s="15">
        <f t="shared" si="3"/>
        <v>0</v>
      </c>
      <c r="K12" s="15">
        <f t="shared" si="3"/>
        <v>0</v>
      </c>
      <c r="L12" s="15">
        <f t="shared" si="3"/>
        <v>0</v>
      </c>
      <c r="M12" s="15">
        <f t="shared" si="3"/>
        <v>0</v>
      </c>
      <c r="N12" s="15">
        <f t="shared" si="3"/>
        <v>0</v>
      </c>
      <c r="O12" s="15">
        <f t="shared" si="3"/>
        <v>0</v>
      </c>
      <c r="P12" s="15">
        <f t="shared" si="3"/>
        <v>0</v>
      </c>
      <c r="Q12" s="15">
        <f t="shared" si="3"/>
        <v>0</v>
      </c>
      <c r="R12" s="15">
        <f t="shared" si="3"/>
        <v>0</v>
      </c>
      <c r="S12" s="15">
        <f t="shared" si="3"/>
        <v>0</v>
      </c>
      <c r="T12" s="15">
        <f t="shared" si="3"/>
        <v>0</v>
      </c>
      <c r="U12" s="15">
        <f t="shared" si="3"/>
        <v>0</v>
      </c>
      <c r="V12" s="15">
        <f t="shared" si="3"/>
        <v>0</v>
      </c>
      <c r="W12" s="15">
        <f t="shared" si="3"/>
        <v>0</v>
      </c>
      <c r="X12" s="15">
        <f t="shared" si="3"/>
        <v>0</v>
      </c>
      <c r="Y12" s="15">
        <f t="shared" si="3"/>
        <v>0</v>
      </c>
      <c r="Z12" s="15">
        <f t="shared" si="3"/>
        <v>0</v>
      </c>
      <c r="AA12" s="15">
        <f t="shared" si="3"/>
        <v>0</v>
      </c>
    </row>
    <row r="13" spans="1:27" ht="30" x14ac:dyDescent="0.25">
      <c r="A13" s="41"/>
      <c r="B13" s="119"/>
      <c r="C13" s="43"/>
      <c r="D13" s="43"/>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41"/>
      <c r="B14" s="119"/>
      <c r="C14" s="43"/>
      <c r="D14" s="45"/>
      <c r="G14" s="22"/>
    </row>
    <row r="15" spans="1:27" x14ac:dyDescent="0.25">
      <c r="A15" s="41"/>
      <c r="B15" s="119"/>
      <c r="C15" s="43"/>
      <c r="D15" s="43"/>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41"/>
      <c r="B16" s="119"/>
      <c r="C16" s="43"/>
      <c r="D16" s="43"/>
      <c r="G16" s="93">
        <v>8</v>
      </c>
      <c r="H16" s="92">
        <f t="shared" ref="H16:W22" si="4">SUMIFS($D$3:$D$58,$A$3:$A$58,$G16,$C$3:$C$58,H$2)</f>
        <v>0</v>
      </c>
      <c r="I16" s="92">
        <f t="shared" si="4"/>
        <v>0</v>
      </c>
      <c r="J16" s="92">
        <f t="shared" si="4"/>
        <v>0</v>
      </c>
      <c r="K16" s="92">
        <f t="shared" si="4"/>
        <v>0</v>
      </c>
      <c r="L16" s="92">
        <f t="shared" si="4"/>
        <v>0</v>
      </c>
      <c r="M16" s="92">
        <f t="shared" si="4"/>
        <v>0</v>
      </c>
      <c r="N16" s="92">
        <f t="shared" si="4"/>
        <v>0</v>
      </c>
      <c r="O16" s="92">
        <f t="shared" si="4"/>
        <v>0</v>
      </c>
      <c r="P16" s="92">
        <f t="shared" si="4"/>
        <v>0</v>
      </c>
      <c r="Q16" s="92">
        <f t="shared" si="4"/>
        <v>0</v>
      </c>
      <c r="R16" s="92">
        <f t="shared" si="4"/>
        <v>0</v>
      </c>
      <c r="S16" s="92">
        <f t="shared" si="4"/>
        <v>0</v>
      </c>
      <c r="T16" s="92">
        <f t="shared" si="4"/>
        <v>0</v>
      </c>
      <c r="U16" s="92">
        <f t="shared" si="4"/>
        <v>0</v>
      </c>
      <c r="V16" s="92">
        <f t="shared" si="4"/>
        <v>0</v>
      </c>
      <c r="W16" s="92">
        <f t="shared" si="4"/>
        <v>0</v>
      </c>
      <c r="X16" s="92">
        <f t="shared" ref="X16:AA22" si="5">SUMIFS($D$3:$D$58,$A$3:$A$58,$G16,$C$3:$C$58,X$2)</f>
        <v>0</v>
      </c>
      <c r="Y16" s="92">
        <f t="shared" si="5"/>
        <v>0</v>
      </c>
      <c r="Z16" s="92">
        <f t="shared" si="5"/>
        <v>0</v>
      </c>
      <c r="AA16" s="92">
        <f t="shared" si="5"/>
        <v>0</v>
      </c>
    </row>
    <row r="17" spans="1:27" x14ac:dyDescent="0.25">
      <c r="A17" s="41"/>
      <c r="B17" s="119"/>
      <c r="C17" s="43"/>
      <c r="D17" s="43"/>
      <c r="G17" s="93">
        <v>9</v>
      </c>
      <c r="H17" s="92">
        <f t="shared" si="4"/>
        <v>0</v>
      </c>
      <c r="I17" s="92">
        <f t="shared" si="4"/>
        <v>0</v>
      </c>
      <c r="J17" s="92">
        <f t="shared" si="4"/>
        <v>0</v>
      </c>
      <c r="K17" s="92">
        <f t="shared" si="4"/>
        <v>0</v>
      </c>
      <c r="L17" s="92">
        <f t="shared" si="4"/>
        <v>0</v>
      </c>
      <c r="M17" s="92">
        <f t="shared" si="4"/>
        <v>0</v>
      </c>
      <c r="N17" s="92">
        <f t="shared" si="4"/>
        <v>0</v>
      </c>
      <c r="O17" s="92">
        <f t="shared" si="4"/>
        <v>0</v>
      </c>
      <c r="P17" s="92">
        <f t="shared" si="4"/>
        <v>0</v>
      </c>
      <c r="Q17" s="92">
        <f t="shared" si="4"/>
        <v>0</v>
      </c>
      <c r="R17" s="92">
        <f t="shared" si="4"/>
        <v>0</v>
      </c>
      <c r="S17" s="92">
        <f t="shared" si="4"/>
        <v>0</v>
      </c>
      <c r="T17" s="92">
        <f t="shared" si="4"/>
        <v>0</v>
      </c>
      <c r="U17" s="92">
        <f t="shared" si="4"/>
        <v>0</v>
      </c>
      <c r="V17" s="92">
        <f t="shared" si="4"/>
        <v>0</v>
      </c>
      <c r="W17" s="92">
        <f t="shared" si="4"/>
        <v>0</v>
      </c>
      <c r="X17" s="92">
        <f t="shared" si="5"/>
        <v>0</v>
      </c>
      <c r="Y17" s="92">
        <f t="shared" si="5"/>
        <v>0</v>
      </c>
      <c r="Z17" s="92">
        <f t="shared" si="5"/>
        <v>0</v>
      </c>
      <c r="AA17" s="92">
        <f t="shared" si="5"/>
        <v>0</v>
      </c>
    </row>
    <row r="18" spans="1:27" x14ac:dyDescent="0.25">
      <c r="A18" s="41"/>
      <c r="B18" s="119"/>
      <c r="C18" s="43"/>
      <c r="D18" s="43"/>
      <c r="G18" s="93">
        <v>10</v>
      </c>
      <c r="H18" s="92">
        <f t="shared" si="4"/>
        <v>0</v>
      </c>
      <c r="I18" s="92">
        <f t="shared" si="4"/>
        <v>0</v>
      </c>
      <c r="J18" s="92">
        <f t="shared" si="4"/>
        <v>0</v>
      </c>
      <c r="K18" s="92">
        <f t="shared" si="4"/>
        <v>0</v>
      </c>
      <c r="L18" s="92">
        <f t="shared" si="4"/>
        <v>0</v>
      </c>
      <c r="M18" s="92">
        <f t="shared" si="4"/>
        <v>0</v>
      </c>
      <c r="N18" s="92">
        <f t="shared" si="4"/>
        <v>0</v>
      </c>
      <c r="O18" s="92">
        <f t="shared" si="4"/>
        <v>0</v>
      </c>
      <c r="P18" s="92">
        <f t="shared" si="4"/>
        <v>0</v>
      </c>
      <c r="Q18" s="92">
        <f t="shared" si="4"/>
        <v>0</v>
      </c>
      <c r="R18" s="92">
        <f t="shared" si="4"/>
        <v>0</v>
      </c>
      <c r="S18" s="92">
        <f t="shared" si="4"/>
        <v>0</v>
      </c>
      <c r="T18" s="92">
        <f t="shared" si="4"/>
        <v>0</v>
      </c>
      <c r="U18" s="92">
        <f t="shared" si="4"/>
        <v>0</v>
      </c>
      <c r="V18" s="92">
        <f t="shared" si="4"/>
        <v>0</v>
      </c>
      <c r="W18" s="92">
        <f t="shared" si="4"/>
        <v>0</v>
      </c>
      <c r="X18" s="92">
        <f t="shared" si="5"/>
        <v>0</v>
      </c>
      <c r="Y18" s="92">
        <f t="shared" si="5"/>
        <v>0</v>
      </c>
      <c r="Z18" s="92">
        <f t="shared" si="5"/>
        <v>0</v>
      </c>
      <c r="AA18" s="92">
        <f t="shared" si="5"/>
        <v>0</v>
      </c>
    </row>
    <row r="19" spans="1:27" x14ac:dyDescent="0.25">
      <c r="A19" s="41"/>
      <c r="B19" s="119"/>
      <c r="C19" s="43"/>
      <c r="D19" s="43"/>
      <c r="G19" s="93">
        <v>11</v>
      </c>
      <c r="H19" s="92">
        <f t="shared" si="4"/>
        <v>0</v>
      </c>
      <c r="I19" s="92">
        <f t="shared" si="4"/>
        <v>0</v>
      </c>
      <c r="J19" s="92">
        <f t="shared" si="4"/>
        <v>0</v>
      </c>
      <c r="K19" s="92">
        <f t="shared" si="4"/>
        <v>0</v>
      </c>
      <c r="L19" s="92">
        <f t="shared" si="4"/>
        <v>0</v>
      </c>
      <c r="M19" s="92">
        <f t="shared" si="4"/>
        <v>0</v>
      </c>
      <c r="N19" s="92">
        <f t="shared" si="4"/>
        <v>0</v>
      </c>
      <c r="O19" s="92">
        <f t="shared" si="4"/>
        <v>0</v>
      </c>
      <c r="P19" s="92">
        <f t="shared" si="4"/>
        <v>0</v>
      </c>
      <c r="Q19" s="92">
        <f t="shared" si="4"/>
        <v>0</v>
      </c>
      <c r="R19" s="92">
        <f t="shared" si="4"/>
        <v>0</v>
      </c>
      <c r="S19" s="92">
        <f t="shared" si="4"/>
        <v>0</v>
      </c>
      <c r="T19" s="92">
        <f t="shared" si="4"/>
        <v>0</v>
      </c>
      <c r="U19" s="92">
        <f t="shared" si="4"/>
        <v>0</v>
      </c>
      <c r="V19" s="92">
        <f t="shared" si="4"/>
        <v>0</v>
      </c>
      <c r="W19" s="92">
        <f t="shared" si="4"/>
        <v>0</v>
      </c>
      <c r="X19" s="92">
        <f t="shared" si="5"/>
        <v>0</v>
      </c>
      <c r="Y19" s="92">
        <f t="shared" si="5"/>
        <v>0</v>
      </c>
      <c r="Z19" s="92">
        <f t="shared" si="5"/>
        <v>0</v>
      </c>
      <c r="AA19" s="92">
        <f t="shared" si="5"/>
        <v>0</v>
      </c>
    </row>
    <row r="20" spans="1:27" x14ac:dyDescent="0.25">
      <c r="A20" s="41"/>
      <c r="B20" s="119"/>
      <c r="C20" s="43"/>
      <c r="D20" s="43"/>
      <c r="G20" s="93">
        <v>12</v>
      </c>
      <c r="H20" s="92">
        <f t="shared" si="4"/>
        <v>0</v>
      </c>
      <c r="I20" s="92">
        <f t="shared" si="4"/>
        <v>0</v>
      </c>
      <c r="J20" s="92">
        <f t="shared" si="4"/>
        <v>0</v>
      </c>
      <c r="K20" s="92">
        <f t="shared" si="4"/>
        <v>0</v>
      </c>
      <c r="L20" s="92">
        <f t="shared" si="4"/>
        <v>0</v>
      </c>
      <c r="M20" s="92">
        <f t="shared" si="4"/>
        <v>0</v>
      </c>
      <c r="N20" s="92">
        <f t="shared" si="4"/>
        <v>0</v>
      </c>
      <c r="O20" s="92">
        <f t="shared" si="4"/>
        <v>0</v>
      </c>
      <c r="P20" s="92">
        <f t="shared" si="4"/>
        <v>0</v>
      </c>
      <c r="Q20" s="92">
        <f t="shared" si="4"/>
        <v>0</v>
      </c>
      <c r="R20" s="92">
        <f t="shared" si="4"/>
        <v>0</v>
      </c>
      <c r="S20" s="92">
        <f t="shared" si="4"/>
        <v>0</v>
      </c>
      <c r="T20" s="92">
        <f t="shared" si="4"/>
        <v>0</v>
      </c>
      <c r="U20" s="92">
        <f t="shared" si="4"/>
        <v>0</v>
      </c>
      <c r="V20" s="92">
        <f t="shared" si="4"/>
        <v>0</v>
      </c>
      <c r="W20" s="92">
        <f t="shared" si="4"/>
        <v>0</v>
      </c>
      <c r="X20" s="92">
        <f t="shared" si="5"/>
        <v>0</v>
      </c>
      <c r="Y20" s="92">
        <f t="shared" si="5"/>
        <v>0</v>
      </c>
      <c r="Z20" s="92">
        <f t="shared" si="5"/>
        <v>0</v>
      </c>
      <c r="AA20" s="92">
        <f t="shared" si="5"/>
        <v>0</v>
      </c>
    </row>
    <row r="21" spans="1:27" x14ac:dyDescent="0.25">
      <c r="A21" s="41"/>
      <c r="B21" s="119"/>
      <c r="C21" s="43"/>
      <c r="D21" s="43"/>
      <c r="G21" s="93">
        <v>13</v>
      </c>
      <c r="H21" s="92">
        <f t="shared" si="4"/>
        <v>0</v>
      </c>
      <c r="I21" s="92">
        <f t="shared" si="4"/>
        <v>0</v>
      </c>
      <c r="J21" s="92">
        <f t="shared" si="4"/>
        <v>0</v>
      </c>
      <c r="K21" s="92">
        <f t="shared" si="4"/>
        <v>0</v>
      </c>
      <c r="L21" s="92">
        <f t="shared" si="4"/>
        <v>0</v>
      </c>
      <c r="M21" s="92">
        <f t="shared" si="4"/>
        <v>0</v>
      </c>
      <c r="N21" s="92">
        <f t="shared" si="4"/>
        <v>0</v>
      </c>
      <c r="O21" s="92">
        <f t="shared" si="4"/>
        <v>0</v>
      </c>
      <c r="P21" s="92">
        <f t="shared" si="4"/>
        <v>0</v>
      </c>
      <c r="Q21" s="92">
        <f t="shared" si="4"/>
        <v>0</v>
      </c>
      <c r="R21" s="92">
        <f t="shared" si="4"/>
        <v>0</v>
      </c>
      <c r="S21" s="92">
        <f t="shared" si="4"/>
        <v>0</v>
      </c>
      <c r="T21" s="92">
        <f t="shared" si="4"/>
        <v>0</v>
      </c>
      <c r="U21" s="92">
        <f t="shared" si="4"/>
        <v>0</v>
      </c>
      <c r="V21" s="92">
        <f t="shared" si="4"/>
        <v>0</v>
      </c>
      <c r="W21" s="92">
        <f t="shared" si="4"/>
        <v>0</v>
      </c>
      <c r="X21" s="92">
        <f t="shared" si="5"/>
        <v>0</v>
      </c>
      <c r="Y21" s="92">
        <f t="shared" si="5"/>
        <v>0</v>
      </c>
      <c r="Z21" s="92">
        <f t="shared" si="5"/>
        <v>0</v>
      </c>
      <c r="AA21" s="92">
        <f t="shared" si="5"/>
        <v>0</v>
      </c>
    </row>
    <row r="22" spans="1:27" x14ac:dyDescent="0.25">
      <c r="A22" s="41"/>
      <c r="B22" s="119"/>
      <c r="C22" s="43"/>
      <c r="D22" s="43"/>
      <c r="G22" s="93">
        <v>14</v>
      </c>
      <c r="H22" s="92">
        <f t="shared" si="4"/>
        <v>0</v>
      </c>
      <c r="I22" s="92">
        <f t="shared" si="4"/>
        <v>0</v>
      </c>
      <c r="J22" s="92">
        <f t="shared" si="4"/>
        <v>0</v>
      </c>
      <c r="K22" s="92">
        <f t="shared" si="4"/>
        <v>0</v>
      </c>
      <c r="L22" s="92">
        <f t="shared" si="4"/>
        <v>0</v>
      </c>
      <c r="M22" s="92">
        <f t="shared" si="4"/>
        <v>0</v>
      </c>
      <c r="N22" s="92">
        <f t="shared" si="4"/>
        <v>0</v>
      </c>
      <c r="O22" s="92">
        <f t="shared" si="4"/>
        <v>0</v>
      </c>
      <c r="P22" s="92">
        <f t="shared" si="4"/>
        <v>0</v>
      </c>
      <c r="Q22" s="92">
        <f t="shared" si="4"/>
        <v>0</v>
      </c>
      <c r="R22" s="92">
        <f t="shared" si="4"/>
        <v>0</v>
      </c>
      <c r="S22" s="92">
        <f t="shared" si="4"/>
        <v>0</v>
      </c>
      <c r="T22" s="92">
        <f t="shared" si="4"/>
        <v>0</v>
      </c>
      <c r="U22" s="92">
        <f t="shared" si="4"/>
        <v>0</v>
      </c>
      <c r="V22" s="92">
        <f t="shared" si="4"/>
        <v>0</v>
      </c>
      <c r="W22" s="92">
        <f t="shared" si="4"/>
        <v>0</v>
      </c>
      <c r="X22" s="92">
        <f t="shared" si="5"/>
        <v>0</v>
      </c>
      <c r="Y22" s="92">
        <f t="shared" si="5"/>
        <v>0</v>
      </c>
      <c r="Z22" s="92">
        <f t="shared" si="5"/>
        <v>0</v>
      </c>
      <c r="AA22" s="92">
        <f t="shared" si="5"/>
        <v>0</v>
      </c>
    </row>
    <row r="23" spans="1:27" x14ac:dyDescent="0.25">
      <c r="A23" s="41"/>
      <c r="B23" s="118"/>
      <c r="C23" s="43"/>
      <c r="D23" s="43"/>
      <c r="G23" s="7" t="s">
        <v>33</v>
      </c>
      <c r="H23" s="11">
        <f>AVERAGE(H16:H22)</f>
        <v>0</v>
      </c>
      <c r="I23" s="11">
        <f>AVERAGE(I16:I22)</f>
        <v>0</v>
      </c>
      <c r="J23" s="11">
        <f t="shared" ref="J23:AA23" si="6">AVERAGE(J16:J22)</f>
        <v>0</v>
      </c>
      <c r="K23" s="11">
        <f t="shared" si="6"/>
        <v>0</v>
      </c>
      <c r="L23" s="11">
        <f t="shared" si="6"/>
        <v>0</v>
      </c>
      <c r="M23" s="11">
        <f t="shared" si="6"/>
        <v>0</v>
      </c>
      <c r="N23" s="11">
        <f t="shared" si="6"/>
        <v>0</v>
      </c>
      <c r="O23" s="11">
        <f t="shared" si="6"/>
        <v>0</v>
      </c>
      <c r="P23" s="11">
        <f t="shared" si="6"/>
        <v>0</v>
      </c>
      <c r="Q23" s="11">
        <f t="shared" si="6"/>
        <v>0</v>
      </c>
      <c r="R23" s="11">
        <f t="shared" si="6"/>
        <v>0</v>
      </c>
      <c r="S23" s="11">
        <f t="shared" si="6"/>
        <v>0</v>
      </c>
      <c r="T23" s="11">
        <f t="shared" si="6"/>
        <v>0</v>
      </c>
      <c r="U23" s="11">
        <f t="shared" si="6"/>
        <v>0</v>
      </c>
      <c r="V23" s="11">
        <f t="shared" si="6"/>
        <v>0</v>
      </c>
      <c r="W23" s="11">
        <f t="shared" si="6"/>
        <v>0</v>
      </c>
      <c r="X23" s="11">
        <f t="shared" si="6"/>
        <v>0</v>
      </c>
      <c r="Y23" s="11">
        <f t="shared" si="6"/>
        <v>0</v>
      </c>
      <c r="Z23" s="11">
        <f t="shared" si="6"/>
        <v>0</v>
      </c>
      <c r="AA23" s="11">
        <f t="shared" si="6"/>
        <v>0</v>
      </c>
    </row>
    <row r="24" spans="1:27" x14ac:dyDescent="0.25">
      <c r="A24" s="41"/>
      <c r="B24" s="119"/>
      <c r="C24" s="43"/>
      <c r="D24" s="43"/>
      <c r="G24" s="13" t="s">
        <v>34</v>
      </c>
      <c r="H24" s="14">
        <f>SUM(H16:H22)</f>
        <v>0</v>
      </c>
      <c r="I24" s="15">
        <f t="shared" ref="I24:AA24" si="7">SUM(I16:I22)</f>
        <v>0</v>
      </c>
      <c r="J24" s="15">
        <f t="shared" si="7"/>
        <v>0</v>
      </c>
      <c r="K24" s="15">
        <f t="shared" si="7"/>
        <v>0</v>
      </c>
      <c r="L24" s="15">
        <f t="shared" si="7"/>
        <v>0</v>
      </c>
      <c r="M24" s="15">
        <f t="shared" si="7"/>
        <v>0</v>
      </c>
      <c r="N24" s="15">
        <f t="shared" si="7"/>
        <v>0</v>
      </c>
      <c r="O24" s="15">
        <f t="shared" si="7"/>
        <v>0</v>
      </c>
      <c r="P24" s="15">
        <f t="shared" si="7"/>
        <v>0</v>
      </c>
      <c r="Q24" s="15">
        <f t="shared" si="7"/>
        <v>0</v>
      </c>
      <c r="R24" s="15">
        <f t="shared" si="7"/>
        <v>0</v>
      </c>
      <c r="S24" s="15">
        <f t="shared" si="7"/>
        <v>0</v>
      </c>
      <c r="T24" s="15">
        <f t="shared" si="7"/>
        <v>0</v>
      </c>
      <c r="U24" s="15">
        <f t="shared" si="7"/>
        <v>0</v>
      </c>
      <c r="V24" s="15">
        <f t="shared" si="7"/>
        <v>0</v>
      </c>
      <c r="W24" s="15">
        <f t="shared" si="7"/>
        <v>0</v>
      </c>
      <c r="X24" s="15">
        <f t="shared" si="7"/>
        <v>0</v>
      </c>
      <c r="Y24" s="15">
        <f t="shared" si="7"/>
        <v>0</v>
      </c>
      <c r="Z24" s="15">
        <f t="shared" si="7"/>
        <v>0</v>
      </c>
      <c r="AA24" s="15">
        <f t="shared" si="7"/>
        <v>0</v>
      </c>
    </row>
    <row r="25" spans="1:27" ht="30" x14ac:dyDescent="0.25">
      <c r="A25" s="41"/>
      <c r="B25" s="118"/>
      <c r="C25" s="43"/>
      <c r="D25" s="43"/>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41"/>
      <c r="B26" s="119"/>
      <c r="C26" s="43"/>
      <c r="D26" s="43"/>
      <c r="G26" s="5"/>
      <c r="H26" s="20"/>
      <c r="I26" s="20"/>
      <c r="J26" s="20"/>
      <c r="K26" s="20"/>
      <c r="L26" s="20"/>
      <c r="M26" s="20"/>
      <c r="N26" s="20"/>
      <c r="O26" s="20"/>
      <c r="P26" s="20"/>
      <c r="Q26" s="20"/>
      <c r="R26" s="20"/>
      <c r="S26" s="20"/>
      <c r="T26" s="20"/>
      <c r="U26" s="20"/>
      <c r="V26" s="20"/>
      <c r="W26" s="20"/>
      <c r="X26" s="20"/>
      <c r="Y26" s="20"/>
      <c r="Z26" s="20"/>
      <c r="AA26" s="20"/>
    </row>
    <row r="27" spans="1:27" x14ac:dyDescent="0.25">
      <c r="A27" s="41"/>
      <c r="B27" s="119"/>
      <c r="C27" s="43"/>
      <c r="D27" s="43"/>
      <c r="G27" s="22"/>
    </row>
    <row r="28" spans="1:27" x14ac:dyDescent="0.25">
      <c r="A28" s="41"/>
      <c r="B28" s="119"/>
      <c r="C28" s="43"/>
      <c r="D28" s="43"/>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41"/>
      <c r="B29" s="119"/>
      <c r="C29" s="43"/>
      <c r="D29" s="43"/>
      <c r="G29" s="93">
        <v>15</v>
      </c>
      <c r="H29" s="92">
        <f t="shared" ref="H29:W35" si="8">SUMIFS($D$3:$D$58,$A$3:$A$58,$G29,$C$3:$C$58,H$2)</f>
        <v>0</v>
      </c>
      <c r="I29" s="92">
        <f t="shared" si="8"/>
        <v>0</v>
      </c>
      <c r="J29" s="92">
        <f t="shared" si="8"/>
        <v>0</v>
      </c>
      <c r="K29" s="92">
        <f t="shared" si="8"/>
        <v>0</v>
      </c>
      <c r="L29" s="92">
        <f t="shared" si="8"/>
        <v>0</v>
      </c>
      <c r="M29" s="92">
        <f t="shared" si="8"/>
        <v>0</v>
      </c>
      <c r="N29" s="92">
        <f t="shared" si="8"/>
        <v>0</v>
      </c>
      <c r="O29" s="92">
        <f t="shared" si="8"/>
        <v>0</v>
      </c>
      <c r="P29" s="92">
        <f t="shared" si="8"/>
        <v>0</v>
      </c>
      <c r="Q29" s="92">
        <f t="shared" si="8"/>
        <v>0</v>
      </c>
      <c r="R29" s="92">
        <f t="shared" si="8"/>
        <v>0</v>
      </c>
      <c r="S29" s="92">
        <f t="shared" si="8"/>
        <v>0</v>
      </c>
      <c r="T29" s="92">
        <f t="shared" si="8"/>
        <v>0</v>
      </c>
      <c r="U29" s="92">
        <f t="shared" si="8"/>
        <v>0</v>
      </c>
      <c r="V29" s="92">
        <f t="shared" si="8"/>
        <v>0</v>
      </c>
      <c r="W29" s="92">
        <f t="shared" si="8"/>
        <v>0</v>
      </c>
      <c r="X29" s="92">
        <f t="shared" ref="X29:AA35" si="9">SUMIFS($D$3:$D$58,$A$3:$A$58,$G29,$C$3:$C$58,X$2)</f>
        <v>0</v>
      </c>
      <c r="Y29" s="92">
        <f t="shared" si="9"/>
        <v>0</v>
      </c>
      <c r="Z29" s="92">
        <f t="shared" si="9"/>
        <v>0</v>
      </c>
      <c r="AA29" s="92">
        <f t="shared" si="9"/>
        <v>0</v>
      </c>
    </row>
    <row r="30" spans="1:27" x14ac:dyDescent="0.25">
      <c r="A30" s="41"/>
      <c r="B30" s="119"/>
      <c r="C30" s="43"/>
      <c r="D30" s="43"/>
      <c r="G30" s="93">
        <v>16</v>
      </c>
      <c r="H30" s="92">
        <f t="shared" si="8"/>
        <v>0</v>
      </c>
      <c r="I30" s="92">
        <f t="shared" si="8"/>
        <v>0</v>
      </c>
      <c r="J30" s="92">
        <f t="shared" si="8"/>
        <v>0</v>
      </c>
      <c r="K30" s="92">
        <f t="shared" si="8"/>
        <v>0</v>
      </c>
      <c r="L30" s="92">
        <f t="shared" si="8"/>
        <v>0</v>
      </c>
      <c r="M30" s="92">
        <f t="shared" si="8"/>
        <v>0</v>
      </c>
      <c r="N30" s="92">
        <f t="shared" si="8"/>
        <v>0</v>
      </c>
      <c r="O30" s="92">
        <f t="shared" si="8"/>
        <v>0</v>
      </c>
      <c r="P30" s="92">
        <f t="shared" si="8"/>
        <v>0</v>
      </c>
      <c r="Q30" s="92">
        <f t="shared" si="8"/>
        <v>0</v>
      </c>
      <c r="R30" s="92">
        <f t="shared" si="8"/>
        <v>0</v>
      </c>
      <c r="S30" s="92">
        <f t="shared" si="8"/>
        <v>0</v>
      </c>
      <c r="T30" s="92">
        <f t="shared" si="8"/>
        <v>0</v>
      </c>
      <c r="U30" s="92">
        <f t="shared" si="8"/>
        <v>0</v>
      </c>
      <c r="V30" s="92">
        <f t="shared" si="8"/>
        <v>0</v>
      </c>
      <c r="W30" s="92">
        <f t="shared" si="8"/>
        <v>0</v>
      </c>
      <c r="X30" s="92">
        <f t="shared" si="9"/>
        <v>0</v>
      </c>
      <c r="Y30" s="92">
        <f t="shared" si="9"/>
        <v>0</v>
      </c>
      <c r="Z30" s="92">
        <f t="shared" si="9"/>
        <v>0</v>
      </c>
      <c r="AA30" s="92">
        <f t="shared" si="9"/>
        <v>0</v>
      </c>
    </row>
    <row r="31" spans="1:27" x14ac:dyDescent="0.25">
      <c r="A31" s="41"/>
      <c r="B31" s="119"/>
      <c r="C31" s="43"/>
      <c r="D31" s="43"/>
      <c r="G31" s="93">
        <v>17</v>
      </c>
      <c r="H31" s="92">
        <f t="shared" si="8"/>
        <v>0</v>
      </c>
      <c r="I31" s="92">
        <f t="shared" si="8"/>
        <v>0</v>
      </c>
      <c r="J31" s="92">
        <f t="shared" si="8"/>
        <v>0</v>
      </c>
      <c r="K31" s="92">
        <f t="shared" si="8"/>
        <v>0</v>
      </c>
      <c r="L31" s="92">
        <f t="shared" si="8"/>
        <v>0</v>
      </c>
      <c r="M31" s="92">
        <f t="shared" si="8"/>
        <v>0</v>
      </c>
      <c r="N31" s="92">
        <f t="shared" si="8"/>
        <v>0</v>
      </c>
      <c r="O31" s="92">
        <f t="shared" si="8"/>
        <v>0</v>
      </c>
      <c r="P31" s="92">
        <f t="shared" si="8"/>
        <v>0</v>
      </c>
      <c r="Q31" s="92">
        <f t="shared" si="8"/>
        <v>0</v>
      </c>
      <c r="R31" s="92">
        <f t="shared" si="8"/>
        <v>0</v>
      </c>
      <c r="S31" s="92">
        <f t="shared" si="8"/>
        <v>0</v>
      </c>
      <c r="T31" s="92">
        <f t="shared" si="8"/>
        <v>0</v>
      </c>
      <c r="U31" s="92">
        <f t="shared" si="8"/>
        <v>0</v>
      </c>
      <c r="V31" s="92">
        <f t="shared" si="8"/>
        <v>0</v>
      </c>
      <c r="W31" s="92">
        <f t="shared" si="8"/>
        <v>0</v>
      </c>
      <c r="X31" s="92">
        <f t="shared" si="9"/>
        <v>0</v>
      </c>
      <c r="Y31" s="92">
        <f t="shared" si="9"/>
        <v>0</v>
      </c>
      <c r="Z31" s="92">
        <f t="shared" si="9"/>
        <v>0</v>
      </c>
      <c r="AA31" s="92">
        <f t="shared" si="9"/>
        <v>0</v>
      </c>
    </row>
    <row r="32" spans="1:27" x14ac:dyDescent="0.25">
      <c r="A32" s="41"/>
      <c r="B32" s="119"/>
      <c r="C32" s="43"/>
      <c r="D32" s="43"/>
      <c r="G32" s="93">
        <v>18</v>
      </c>
      <c r="H32" s="92">
        <f t="shared" si="8"/>
        <v>0</v>
      </c>
      <c r="I32" s="92">
        <f t="shared" si="8"/>
        <v>0</v>
      </c>
      <c r="J32" s="92">
        <f t="shared" si="8"/>
        <v>0</v>
      </c>
      <c r="K32" s="92">
        <f t="shared" si="8"/>
        <v>0</v>
      </c>
      <c r="L32" s="92">
        <f t="shared" si="8"/>
        <v>0</v>
      </c>
      <c r="M32" s="92">
        <f t="shared" si="8"/>
        <v>0</v>
      </c>
      <c r="N32" s="92">
        <f t="shared" si="8"/>
        <v>0</v>
      </c>
      <c r="O32" s="92">
        <f t="shared" si="8"/>
        <v>0</v>
      </c>
      <c r="P32" s="92">
        <f t="shared" si="8"/>
        <v>0</v>
      </c>
      <c r="Q32" s="92">
        <f t="shared" si="8"/>
        <v>0</v>
      </c>
      <c r="R32" s="92">
        <f t="shared" si="8"/>
        <v>0</v>
      </c>
      <c r="S32" s="92">
        <f t="shared" si="8"/>
        <v>0</v>
      </c>
      <c r="T32" s="92">
        <f t="shared" si="8"/>
        <v>0</v>
      </c>
      <c r="U32" s="92">
        <f t="shared" si="8"/>
        <v>0</v>
      </c>
      <c r="V32" s="92">
        <f t="shared" si="8"/>
        <v>0</v>
      </c>
      <c r="W32" s="92">
        <f t="shared" si="8"/>
        <v>0</v>
      </c>
      <c r="X32" s="92">
        <f t="shared" si="9"/>
        <v>0</v>
      </c>
      <c r="Y32" s="92">
        <f t="shared" si="9"/>
        <v>0</v>
      </c>
      <c r="Z32" s="92">
        <f t="shared" si="9"/>
        <v>0</v>
      </c>
      <c r="AA32" s="92">
        <f t="shared" si="9"/>
        <v>0</v>
      </c>
    </row>
    <row r="33" spans="1:27" x14ac:dyDescent="0.25">
      <c r="A33" s="41"/>
      <c r="B33" s="119"/>
      <c r="C33" s="43"/>
      <c r="D33" s="43"/>
      <c r="G33" s="93">
        <v>19</v>
      </c>
      <c r="H33" s="92">
        <f t="shared" si="8"/>
        <v>0</v>
      </c>
      <c r="I33" s="92">
        <f t="shared" si="8"/>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si="8"/>
        <v>0</v>
      </c>
      <c r="T33" s="92">
        <f t="shared" si="8"/>
        <v>0</v>
      </c>
      <c r="U33" s="92">
        <f t="shared" si="8"/>
        <v>0</v>
      </c>
      <c r="V33" s="92">
        <f t="shared" si="8"/>
        <v>0</v>
      </c>
      <c r="W33" s="92">
        <f t="shared" si="8"/>
        <v>0</v>
      </c>
      <c r="X33" s="92">
        <f t="shared" si="9"/>
        <v>0</v>
      </c>
      <c r="Y33" s="92">
        <f t="shared" si="9"/>
        <v>0</v>
      </c>
      <c r="Z33" s="92">
        <f t="shared" si="9"/>
        <v>0</v>
      </c>
      <c r="AA33" s="92">
        <f t="shared" si="9"/>
        <v>0</v>
      </c>
    </row>
    <row r="34" spans="1:27" x14ac:dyDescent="0.25">
      <c r="A34" s="41"/>
      <c r="B34" s="119"/>
      <c r="C34" s="43"/>
      <c r="D34" s="43"/>
      <c r="G34" s="93">
        <v>20</v>
      </c>
      <c r="H34" s="92">
        <f t="shared" si="8"/>
        <v>0</v>
      </c>
      <c r="I34" s="92">
        <f t="shared" si="8"/>
        <v>0</v>
      </c>
      <c r="J34" s="92">
        <f t="shared" si="8"/>
        <v>0</v>
      </c>
      <c r="K34" s="92">
        <f t="shared" si="8"/>
        <v>0</v>
      </c>
      <c r="L34" s="92">
        <f t="shared" si="8"/>
        <v>0</v>
      </c>
      <c r="M34" s="92">
        <f t="shared" si="8"/>
        <v>0</v>
      </c>
      <c r="N34" s="92">
        <f t="shared" si="8"/>
        <v>0</v>
      </c>
      <c r="O34" s="92">
        <f t="shared" si="8"/>
        <v>0</v>
      </c>
      <c r="P34" s="92">
        <f t="shared" si="8"/>
        <v>0</v>
      </c>
      <c r="Q34" s="92">
        <f t="shared" si="8"/>
        <v>0</v>
      </c>
      <c r="R34" s="92">
        <f t="shared" si="8"/>
        <v>0</v>
      </c>
      <c r="S34" s="92">
        <f t="shared" si="8"/>
        <v>0</v>
      </c>
      <c r="T34" s="92">
        <f t="shared" si="8"/>
        <v>0</v>
      </c>
      <c r="U34" s="92">
        <f t="shared" si="8"/>
        <v>0</v>
      </c>
      <c r="V34" s="92">
        <f t="shared" si="8"/>
        <v>0</v>
      </c>
      <c r="W34" s="92">
        <f t="shared" si="8"/>
        <v>0</v>
      </c>
      <c r="X34" s="92">
        <f t="shared" si="9"/>
        <v>0</v>
      </c>
      <c r="Y34" s="92">
        <f t="shared" si="9"/>
        <v>0</v>
      </c>
      <c r="Z34" s="92">
        <f t="shared" si="9"/>
        <v>0</v>
      </c>
      <c r="AA34" s="92">
        <f t="shared" si="9"/>
        <v>0</v>
      </c>
    </row>
    <row r="35" spans="1:27" x14ac:dyDescent="0.25">
      <c r="A35" s="41"/>
      <c r="B35" s="119"/>
      <c r="C35" s="43"/>
      <c r="D35" s="43"/>
      <c r="G35" s="93">
        <v>21</v>
      </c>
      <c r="H35" s="92">
        <f t="shared" si="8"/>
        <v>0</v>
      </c>
      <c r="I35" s="92">
        <f t="shared" si="8"/>
        <v>0</v>
      </c>
      <c r="J35" s="92">
        <f t="shared" si="8"/>
        <v>0</v>
      </c>
      <c r="K35" s="92">
        <f t="shared" si="8"/>
        <v>0</v>
      </c>
      <c r="L35" s="92">
        <f t="shared" si="8"/>
        <v>0</v>
      </c>
      <c r="M35" s="92">
        <f t="shared" si="8"/>
        <v>0</v>
      </c>
      <c r="N35" s="92">
        <f t="shared" si="8"/>
        <v>0</v>
      </c>
      <c r="O35" s="92">
        <f t="shared" si="8"/>
        <v>0</v>
      </c>
      <c r="P35" s="92">
        <f t="shared" si="8"/>
        <v>0</v>
      </c>
      <c r="Q35" s="92">
        <f t="shared" si="8"/>
        <v>0</v>
      </c>
      <c r="R35" s="92">
        <f t="shared" si="8"/>
        <v>0</v>
      </c>
      <c r="S35" s="92">
        <f t="shared" si="8"/>
        <v>0</v>
      </c>
      <c r="T35" s="92">
        <f t="shared" si="8"/>
        <v>0</v>
      </c>
      <c r="U35" s="92">
        <f t="shared" si="8"/>
        <v>0</v>
      </c>
      <c r="V35" s="92">
        <f t="shared" si="8"/>
        <v>0</v>
      </c>
      <c r="W35" s="92">
        <f t="shared" si="8"/>
        <v>0</v>
      </c>
      <c r="X35" s="92">
        <f t="shared" si="9"/>
        <v>0</v>
      </c>
      <c r="Y35" s="92">
        <f t="shared" si="9"/>
        <v>0</v>
      </c>
      <c r="Z35" s="92">
        <f t="shared" si="9"/>
        <v>0</v>
      </c>
      <c r="AA35" s="92">
        <f t="shared" si="9"/>
        <v>0</v>
      </c>
    </row>
    <row r="36" spans="1:27" x14ac:dyDescent="0.25">
      <c r="A36" s="41"/>
      <c r="B36" s="119"/>
      <c r="C36" s="43"/>
      <c r="D36" s="43"/>
      <c r="G36" s="7" t="s">
        <v>33</v>
      </c>
      <c r="H36" s="11">
        <f>AVERAGE(H29:H35)</f>
        <v>0</v>
      </c>
      <c r="I36" s="11">
        <f>AVERAGE(I29:I35)</f>
        <v>0</v>
      </c>
      <c r="J36" s="11">
        <f t="shared" ref="J36:AA36" si="10">AVERAGE(J29:J35)</f>
        <v>0</v>
      </c>
      <c r="K36" s="11">
        <f t="shared" si="10"/>
        <v>0</v>
      </c>
      <c r="L36" s="11">
        <f t="shared" si="10"/>
        <v>0</v>
      </c>
      <c r="M36" s="11">
        <f t="shared" si="10"/>
        <v>0</v>
      </c>
      <c r="N36" s="11">
        <f t="shared" si="10"/>
        <v>0</v>
      </c>
      <c r="O36" s="11">
        <f t="shared" si="10"/>
        <v>0</v>
      </c>
      <c r="P36" s="11">
        <f t="shared" si="10"/>
        <v>0</v>
      </c>
      <c r="Q36" s="11">
        <f t="shared" si="10"/>
        <v>0</v>
      </c>
      <c r="R36" s="11">
        <f t="shared" si="10"/>
        <v>0</v>
      </c>
      <c r="S36" s="11">
        <f t="shared" si="10"/>
        <v>0</v>
      </c>
      <c r="T36" s="11">
        <f t="shared" si="10"/>
        <v>0</v>
      </c>
      <c r="U36" s="11">
        <f t="shared" si="10"/>
        <v>0</v>
      </c>
      <c r="V36" s="11">
        <f t="shared" si="10"/>
        <v>0</v>
      </c>
      <c r="W36" s="11">
        <f t="shared" si="10"/>
        <v>0</v>
      </c>
      <c r="X36" s="11">
        <f t="shared" si="10"/>
        <v>0</v>
      </c>
      <c r="Y36" s="11">
        <f t="shared" si="10"/>
        <v>0</v>
      </c>
      <c r="Z36" s="11">
        <f t="shared" si="10"/>
        <v>0</v>
      </c>
      <c r="AA36" s="11">
        <f t="shared" si="10"/>
        <v>0</v>
      </c>
    </row>
    <row r="37" spans="1:27" x14ac:dyDescent="0.25">
      <c r="A37" s="41"/>
      <c r="B37" s="119"/>
      <c r="C37" s="43"/>
      <c r="D37" s="43"/>
      <c r="G37" s="13" t="s">
        <v>34</v>
      </c>
      <c r="H37" s="14">
        <f>SUM(H29:H35)</f>
        <v>0</v>
      </c>
      <c r="I37" s="15">
        <f t="shared" ref="I37:AA37" si="11">SUM(I29:I35)</f>
        <v>0</v>
      </c>
      <c r="J37" s="15">
        <f t="shared" si="11"/>
        <v>0</v>
      </c>
      <c r="K37" s="15">
        <f t="shared" si="11"/>
        <v>0</v>
      </c>
      <c r="L37" s="15">
        <f t="shared" si="11"/>
        <v>0</v>
      </c>
      <c r="M37" s="15">
        <f t="shared" si="11"/>
        <v>0</v>
      </c>
      <c r="N37" s="15">
        <f t="shared" si="11"/>
        <v>0</v>
      </c>
      <c r="O37" s="15">
        <f t="shared" si="11"/>
        <v>0</v>
      </c>
      <c r="P37" s="15">
        <f t="shared" si="11"/>
        <v>0</v>
      </c>
      <c r="Q37" s="15">
        <f t="shared" si="11"/>
        <v>0</v>
      </c>
      <c r="R37" s="15">
        <f t="shared" si="11"/>
        <v>0</v>
      </c>
      <c r="S37" s="15">
        <f t="shared" si="11"/>
        <v>0</v>
      </c>
      <c r="T37" s="15">
        <f t="shared" si="11"/>
        <v>0</v>
      </c>
      <c r="U37" s="15">
        <f t="shared" si="11"/>
        <v>0</v>
      </c>
      <c r="V37" s="15">
        <f t="shared" si="11"/>
        <v>0</v>
      </c>
      <c r="W37" s="15">
        <f t="shared" si="11"/>
        <v>0</v>
      </c>
      <c r="X37" s="15">
        <f t="shared" si="11"/>
        <v>0</v>
      </c>
      <c r="Y37" s="15">
        <f t="shared" si="11"/>
        <v>0</v>
      </c>
      <c r="Z37" s="15">
        <f t="shared" si="11"/>
        <v>0</v>
      </c>
      <c r="AA37" s="15">
        <f t="shared" si="11"/>
        <v>0</v>
      </c>
    </row>
    <row r="38" spans="1:27" ht="30" x14ac:dyDescent="0.25">
      <c r="A38" s="41"/>
      <c r="B38" s="119"/>
      <c r="C38" s="43"/>
      <c r="D38" s="43"/>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41"/>
      <c r="B39" s="119"/>
      <c r="C39" s="43"/>
      <c r="D39" s="43"/>
      <c r="G39" s="5"/>
      <c r="H39" s="20"/>
      <c r="I39" s="20"/>
      <c r="J39" s="20"/>
      <c r="K39" s="20"/>
      <c r="L39" s="20"/>
      <c r="M39" s="20"/>
      <c r="N39" s="20"/>
      <c r="O39" s="20"/>
      <c r="P39" s="20"/>
      <c r="Q39" s="20"/>
      <c r="R39" s="20"/>
      <c r="S39" s="20"/>
      <c r="T39" s="20"/>
      <c r="U39" s="20"/>
      <c r="V39" s="20"/>
      <c r="W39" s="20"/>
      <c r="X39" s="20"/>
      <c r="Y39" s="20"/>
      <c r="Z39" s="20"/>
      <c r="AA39" s="20"/>
    </row>
    <row r="40" spans="1:27" x14ac:dyDescent="0.25">
      <c r="A40" s="41"/>
      <c r="B40" s="119"/>
      <c r="C40" s="43"/>
      <c r="D40" s="43"/>
      <c r="G40" s="22"/>
    </row>
    <row r="41" spans="1:27" x14ac:dyDescent="0.25">
      <c r="A41" s="41"/>
      <c r="B41" s="118"/>
      <c r="C41" s="43"/>
      <c r="D41" s="43"/>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41"/>
      <c r="B42" s="119"/>
      <c r="C42" s="43"/>
      <c r="D42" s="43"/>
      <c r="G42" s="32">
        <v>22</v>
      </c>
      <c r="H42" s="92">
        <f t="shared" ref="H42:W51" si="12">SUMIFS($D$3:$D$58,$A$3:$A$58,$G42,$C$3:$C$58,H$2)</f>
        <v>0</v>
      </c>
      <c r="I42" s="92">
        <f t="shared" si="12"/>
        <v>0</v>
      </c>
      <c r="J42" s="92">
        <f t="shared" si="12"/>
        <v>0</v>
      </c>
      <c r="K42" s="92">
        <f t="shared" si="12"/>
        <v>0</v>
      </c>
      <c r="L42" s="92">
        <f t="shared" si="12"/>
        <v>0</v>
      </c>
      <c r="M42" s="92">
        <f t="shared" si="12"/>
        <v>0</v>
      </c>
      <c r="N42" s="92">
        <f t="shared" si="12"/>
        <v>0</v>
      </c>
      <c r="O42" s="92">
        <f t="shared" si="12"/>
        <v>0</v>
      </c>
      <c r="P42" s="92">
        <f t="shared" si="12"/>
        <v>0</v>
      </c>
      <c r="Q42" s="92">
        <f t="shared" si="12"/>
        <v>0</v>
      </c>
      <c r="R42" s="92">
        <f t="shared" si="12"/>
        <v>0</v>
      </c>
      <c r="S42" s="92">
        <f t="shared" si="12"/>
        <v>0</v>
      </c>
      <c r="T42" s="92">
        <f t="shared" si="12"/>
        <v>0</v>
      </c>
      <c r="U42" s="92">
        <f t="shared" si="12"/>
        <v>0</v>
      </c>
      <c r="V42" s="92">
        <f t="shared" si="12"/>
        <v>0</v>
      </c>
      <c r="W42" s="92">
        <f t="shared" si="12"/>
        <v>0</v>
      </c>
      <c r="X42" s="92">
        <f t="shared" ref="X42:AA51" si="13">SUMIFS($D$3:$D$58,$A$3:$A$58,$G42,$C$3:$C$58,X$2)</f>
        <v>0</v>
      </c>
      <c r="Y42" s="92">
        <f t="shared" si="13"/>
        <v>0</v>
      </c>
      <c r="Z42" s="92">
        <f t="shared" si="13"/>
        <v>0</v>
      </c>
      <c r="AA42" s="92">
        <f t="shared" si="13"/>
        <v>0</v>
      </c>
    </row>
    <row r="43" spans="1:27" x14ac:dyDescent="0.25">
      <c r="A43" s="41"/>
      <c r="B43" s="42"/>
      <c r="C43" s="43"/>
      <c r="D43" s="43"/>
      <c r="G43" s="33">
        <v>23</v>
      </c>
      <c r="H43" s="92">
        <f t="shared" si="12"/>
        <v>0</v>
      </c>
      <c r="I43" s="92">
        <f t="shared" si="12"/>
        <v>0</v>
      </c>
      <c r="J43" s="92">
        <f t="shared" si="12"/>
        <v>0</v>
      </c>
      <c r="K43" s="92">
        <f t="shared" si="12"/>
        <v>0</v>
      </c>
      <c r="L43" s="92">
        <f t="shared" si="12"/>
        <v>0</v>
      </c>
      <c r="M43" s="92">
        <f t="shared" si="12"/>
        <v>0</v>
      </c>
      <c r="N43" s="92">
        <f t="shared" si="12"/>
        <v>0</v>
      </c>
      <c r="O43" s="92">
        <f t="shared" si="12"/>
        <v>0</v>
      </c>
      <c r="P43" s="92">
        <f t="shared" si="12"/>
        <v>0</v>
      </c>
      <c r="Q43" s="92">
        <f t="shared" si="12"/>
        <v>0</v>
      </c>
      <c r="R43" s="92">
        <f t="shared" si="12"/>
        <v>0</v>
      </c>
      <c r="S43" s="92">
        <f t="shared" si="12"/>
        <v>0</v>
      </c>
      <c r="T43" s="92">
        <f t="shared" si="12"/>
        <v>0</v>
      </c>
      <c r="U43" s="92">
        <f t="shared" si="12"/>
        <v>0</v>
      </c>
      <c r="V43" s="92">
        <f t="shared" si="12"/>
        <v>0</v>
      </c>
      <c r="W43" s="92">
        <f t="shared" si="12"/>
        <v>0</v>
      </c>
      <c r="X43" s="92">
        <f t="shared" si="13"/>
        <v>0</v>
      </c>
      <c r="Y43" s="92">
        <f t="shared" si="13"/>
        <v>0</v>
      </c>
      <c r="Z43" s="92">
        <f t="shared" si="13"/>
        <v>0</v>
      </c>
      <c r="AA43" s="92">
        <f t="shared" si="13"/>
        <v>0</v>
      </c>
    </row>
    <row r="44" spans="1:27" x14ac:dyDescent="0.25">
      <c r="A44" s="41"/>
      <c r="B44" s="42"/>
      <c r="C44" s="43"/>
      <c r="D44" s="43"/>
      <c r="G44" s="34">
        <v>24</v>
      </c>
      <c r="H44" s="92">
        <f t="shared" si="12"/>
        <v>0</v>
      </c>
      <c r="I44" s="92">
        <f t="shared" si="12"/>
        <v>0</v>
      </c>
      <c r="J44" s="92">
        <f t="shared" si="12"/>
        <v>0</v>
      </c>
      <c r="K44" s="92">
        <f t="shared" si="12"/>
        <v>0</v>
      </c>
      <c r="L44" s="92">
        <f t="shared" si="12"/>
        <v>0</v>
      </c>
      <c r="M44" s="92">
        <f t="shared" si="12"/>
        <v>0</v>
      </c>
      <c r="N44" s="92">
        <f t="shared" si="12"/>
        <v>0</v>
      </c>
      <c r="O44" s="92">
        <f t="shared" si="12"/>
        <v>0</v>
      </c>
      <c r="P44" s="92">
        <f t="shared" si="12"/>
        <v>0</v>
      </c>
      <c r="Q44" s="92">
        <f t="shared" si="12"/>
        <v>0</v>
      </c>
      <c r="R44" s="92">
        <f t="shared" si="12"/>
        <v>0</v>
      </c>
      <c r="S44" s="92">
        <f t="shared" si="12"/>
        <v>0</v>
      </c>
      <c r="T44" s="92">
        <f t="shared" si="12"/>
        <v>0</v>
      </c>
      <c r="U44" s="92">
        <f t="shared" si="12"/>
        <v>0</v>
      </c>
      <c r="V44" s="92">
        <f t="shared" si="12"/>
        <v>0</v>
      </c>
      <c r="W44" s="92">
        <f t="shared" si="12"/>
        <v>0</v>
      </c>
      <c r="X44" s="92">
        <f t="shared" si="13"/>
        <v>0</v>
      </c>
      <c r="Y44" s="92">
        <f t="shared" si="13"/>
        <v>0</v>
      </c>
      <c r="Z44" s="92">
        <f t="shared" si="13"/>
        <v>0</v>
      </c>
      <c r="AA44" s="92">
        <f t="shared" si="13"/>
        <v>0</v>
      </c>
    </row>
    <row r="45" spans="1:27" x14ac:dyDescent="0.25">
      <c r="A45" s="41"/>
      <c r="B45" s="42"/>
      <c r="C45" s="43"/>
      <c r="D45" s="43"/>
      <c r="G45" s="34">
        <v>25</v>
      </c>
      <c r="H45" s="92">
        <f t="shared" si="12"/>
        <v>0</v>
      </c>
      <c r="I45" s="92">
        <f t="shared" si="12"/>
        <v>0</v>
      </c>
      <c r="J45" s="92">
        <f t="shared" si="12"/>
        <v>0</v>
      </c>
      <c r="K45" s="92">
        <f t="shared" si="12"/>
        <v>0</v>
      </c>
      <c r="L45" s="92">
        <f t="shared" si="12"/>
        <v>0</v>
      </c>
      <c r="M45" s="92">
        <f t="shared" si="12"/>
        <v>0</v>
      </c>
      <c r="N45" s="92">
        <f t="shared" si="12"/>
        <v>0</v>
      </c>
      <c r="O45" s="92">
        <f t="shared" si="12"/>
        <v>0</v>
      </c>
      <c r="P45" s="92">
        <f t="shared" si="12"/>
        <v>0</v>
      </c>
      <c r="Q45" s="92">
        <f t="shared" si="12"/>
        <v>0</v>
      </c>
      <c r="R45" s="92">
        <f t="shared" si="12"/>
        <v>0</v>
      </c>
      <c r="S45" s="92">
        <f t="shared" si="12"/>
        <v>0</v>
      </c>
      <c r="T45" s="92">
        <f t="shared" si="12"/>
        <v>0</v>
      </c>
      <c r="U45" s="92">
        <f t="shared" si="12"/>
        <v>0</v>
      </c>
      <c r="V45" s="92">
        <f t="shared" si="12"/>
        <v>0</v>
      </c>
      <c r="W45" s="92">
        <f t="shared" si="12"/>
        <v>0</v>
      </c>
      <c r="X45" s="92">
        <f t="shared" si="13"/>
        <v>0</v>
      </c>
      <c r="Y45" s="92">
        <f t="shared" si="13"/>
        <v>0</v>
      </c>
      <c r="Z45" s="92">
        <f t="shared" si="13"/>
        <v>0</v>
      </c>
      <c r="AA45" s="92">
        <f t="shared" si="13"/>
        <v>0</v>
      </c>
    </row>
    <row r="46" spans="1:27" x14ac:dyDescent="0.25">
      <c r="A46" s="41"/>
      <c r="B46" s="42"/>
      <c r="C46" s="43"/>
      <c r="D46" s="43"/>
      <c r="G46" s="34">
        <v>26</v>
      </c>
      <c r="H46" s="92">
        <f t="shared" si="12"/>
        <v>0</v>
      </c>
      <c r="I46" s="92">
        <f t="shared" si="12"/>
        <v>0</v>
      </c>
      <c r="J46" s="92">
        <f t="shared" si="12"/>
        <v>0</v>
      </c>
      <c r="K46" s="92">
        <f t="shared" si="12"/>
        <v>0</v>
      </c>
      <c r="L46" s="92">
        <f t="shared" si="12"/>
        <v>0</v>
      </c>
      <c r="M46" s="92">
        <f t="shared" si="12"/>
        <v>0</v>
      </c>
      <c r="N46" s="92">
        <f t="shared" si="12"/>
        <v>0</v>
      </c>
      <c r="O46" s="92">
        <f t="shared" si="12"/>
        <v>0</v>
      </c>
      <c r="P46" s="92">
        <f t="shared" si="12"/>
        <v>0</v>
      </c>
      <c r="Q46" s="92">
        <f t="shared" si="12"/>
        <v>0</v>
      </c>
      <c r="R46" s="92">
        <f t="shared" si="12"/>
        <v>0</v>
      </c>
      <c r="S46" s="92">
        <f t="shared" si="12"/>
        <v>0</v>
      </c>
      <c r="T46" s="92">
        <f t="shared" si="12"/>
        <v>0</v>
      </c>
      <c r="U46" s="92">
        <f t="shared" si="12"/>
        <v>0</v>
      </c>
      <c r="V46" s="92">
        <f t="shared" si="12"/>
        <v>0</v>
      </c>
      <c r="W46" s="92">
        <f t="shared" si="12"/>
        <v>0</v>
      </c>
      <c r="X46" s="92">
        <f t="shared" si="13"/>
        <v>0</v>
      </c>
      <c r="Y46" s="92">
        <f t="shared" si="13"/>
        <v>0</v>
      </c>
      <c r="Z46" s="92">
        <f t="shared" si="13"/>
        <v>0</v>
      </c>
      <c r="AA46" s="92">
        <f t="shared" si="13"/>
        <v>0</v>
      </c>
    </row>
    <row r="47" spans="1:27" x14ac:dyDescent="0.25">
      <c r="A47" s="41"/>
      <c r="B47" s="42"/>
      <c r="C47" s="43"/>
      <c r="D47" s="43"/>
      <c r="G47" s="34">
        <v>27</v>
      </c>
      <c r="H47" s="92">
        <f t="shared" si="12"/>
        <v>0</v>
      </c>
      <c r="I47" s="92">
        <f t="shared" si="12"/>
        <v>0</v>
      </c>
      <c r="J47" s="92">
        <f t="shared" si="12"/>
        <v>0</v>
      </c>
      <c r="K47" s="92">
        <f t="shared" si="12"/>
        <v>0</v>
      </c>
      <c r="L47" s="92">
        <f t="shared" si="12"/>
        <v>0</v>
      </c>
      <c r="M47" s="92">
        <f t="shared" si="12"/>
        <v>0</v>
      </c>
      <c r="N47" s="92">
        <f t="shared" si="12"/>
        <v>0</v>
      </c>
      <c r="O47" s="92">
        <f t="shared" si="12"/>
        <v>0</v>
      </c>
      <c r="P47" s="92">
        <f t="shared" si="12"/>
        <v>0</v>
      </c>
      <c r="Q47" s="92">
        <f t="shared" si="12"/>
        <v>0</v>
      </c>
      <c r="R47" s="92">
        <f t="shared" si="12"/>
        <v>0</v>
      </c>
      <c r="S47" s="92">
        <f t="shared" si="12"/>
        <v>0</v>
      </c>
      <c r="T47" s="92">
        <f t="shared" si="12"/>
        <v>0</v>
      </c>
      <c r="U47" s="92">
        <f t="shared" si="12"/>
        <v>0</v>
      </c>
      <c r="V47" s="92">
        <f t="shared" si="12"/>
        <v>0</v>
      </c>
      <c r="W47" s="92">
        <f t="shared" si="12"/>
        <v>0</v>
      </c>
      <c r="X47" s="92">
        <f t="shared" si="13"/>
        <v>0</v>
      </c>
      <c r="Y47" s="92">
        <f t="shared" si="13"/>
        <v>0</v>
      </c>
      <c r="Z47" s="92">
        <f t="shared" si="13"/>
        <v>0</v>
      </c>
      <c r="AA47" s="92">
        <f t="shared" si="13"/>
        <v>0</v>
      </c>
    </row>
    <row r="48" spans="1:27" x14ac:dyDescent="0.25">
      <c r="A48" s="41"/>
      <c r="B48" s="42"/>
      <c r="C48" s="43"/>
      <c r="D48" s="43"/>
      <c r="G48" s="34">
        <v>28</v>
      </c>
      <c r="H48" s="92">
        <f t="shared" si="12"/>
        <v>0</v>
      </c>
      <c r="I48" s="92">
        <f t="shared" si="12"/>
        <v>0</v>
      </c>
      <c r="J48" s="92">
        <f t="shared" si="12"/>
        <v>0</v>
      </c>
      <c r="K48" s="92">
        <f t="shared" si="12"/>
        <v>0</v>
      </c>
      <c r="L48" s="92">
        <f t="shared" si="12"/>
        <v>0</v>
      </c>
      <c r="M48" s="92">
        <f t="shared" si="12"/>
        <v>0</v>
      </c>
      <c r="N48" s="92">
        <f t="shared" si="12"/>
        <v>0</v>
      </c>
      <c r="O48" s="92">
        <f t="shared" si="12"/>
        <v>0</v>
      </c>
      <c r="P48" s="92">
        <f t="shared" si="12"/>
        <v>0</v>
      </c>
      <c r="Q48" s="92">
        <f t="shared" si="12"/>
        <v>0</v>
      </c>
      <c r="R48" s="92">
        <f t="shared" si="12"/>
        <v>0</v>
      </c>
      <c r="S48" s="92">
        <f t="shared" si="12"/>
        <v>0</v>
      </c>
      <c r="T48" s="92">
        <f t="shared" si="12"/>
        <v>0</v>
      </c>
      <c r="U48" s="92">
        <f t="shared" si="12"/>
        <v>0</v>
      </c>
      <c r="V48" s="92">
        <f t="shared" si="12"/>
        <v>0</v>
      </c>
      <c r="W48" s="92">
        <f t="shared" si="12"/>
        <v>0</v>
      </c>
      <c r="X48" s="92">
        <f t="shared" si="13"/>
        <v>0</v>
      </c>
      <c r="Y48" s="92">
        <f t="shared" si="13"/>
        <v>0</v>
      </c>
      <c r="Z48" s="92">
        <f t="shared" si="13"/>
        <v>0</v>
      </c>
      <c r="AA48" s="92">
        <f t="shared" si="13"/>
        <v>0</v>
      </c>
    </row>
    <row r="49" spans="1:27" x14ac:dyDescent="0.25">
      <c r="A49" s="41"/>
      <c r="B49" s="42"/>
      <c r="C49" s="43"/>
      <c r="D49" s="43"/>
      <c r="G49" s="35">
        <v>29</v>
      </c>
      <c r="H49" s="92">
        <f t="shared" si="12"/>
        <v>0</v>
      </c>
      <c r="I49" s="92">
        <f t="shared" si="12"/>
        <v>0</v>
      </c>
      <c r="J49" s="92">
        <f t="shared" si="12"/>
        <v>0</v>
      </c>
      <c r="K49" s="92">
        <f t="shared" si="12"/>
        <v>0</v>
      </c>
      <c r="L49" s="92">
        <f t="shared" si="12"/>
        <v>0</v>
      </c>
      <c r="M49" s="92">
        <f t="shared" si="12"/>
        <v>0</v>
      </c>
      <c r="N49" s="92">
        <f t="shared" si="12"/>
        <v>0</v>
      </c>
      <c r="O49" s="92">
        <f t="shared" si="12"/>
        <v>0</v>
      </c>
      <c r="P49" s="92">
        <f t="shared" si="12"/>
        <v>0</v>
      </c>
      <c r="Q49" s="92">
        <f t="shared" si="12"/>
        <v>0</v>
      </c>
      <c r="R49" s="92">
        <f t="shared" si="12"/>
        <v>0</v>
      </c>
      <c r="S49" s="92">
        <f t="shared" si="12"/>
        <v>0</v>
      </c>
      <c r="T49" s="92">
        <f t="shared" si="12"/>
        <v>0</v>
      </c>
      <c r="U49" s="92">
        <f t="shared" si="12"/>
        <v>0</v>
      </c>
      <c r="V49" s="92">
        <f t="shared" si="12"/>
        <v>0</v>
      </c>
      <c r="W49" s="92">
        <f t="shared" si="12"/>
        <v>0</v>
      </c>
      <c r="X49" s="92">
        <f t="shared" si="13"/>
        <v>0</v>
      </c>
      <c r="Y49" s="92">
        <f t="shared" si="13"/>
        <v>0</v>
      </c>
      <c r="Z49" s="92">
        <f t="shared" si="13"/>
        <v>0</v>
      </c>
      <c r="AA49" s="92">
        <f t="shared" si="13"/>
        <v>0</v>
      </c>
    </row>
    <row r="50" spans="1:27" x14ac:dyDescent="0.25">
      <c r="A50" s="41"/>
      <c r="B50" s="42"/>
      <c r="C50" s="43"/>
      <c r="D50" s="43"/>
      <c r="G50" s="33">
        <v>30</v>
      </c>
      <c r="H50" s="92">
        <f t="shared" si="12"/>
        <v>0</v>
      </c>
      <c r="I50" s="92">
        <f t="shared" si="12"/>
        <v>0</v>
      </c>
      <c r="J50" s="92">
        <f t="shared" si="12"/>
        <v>0</v>
      </c>
      <c r="K50" s="92">
        <f t="shared" si="12"/>
        <v>0</v>
      </c>
      <c r="L50" s="92">
        <f t="shared" si="12"/>
        <v>0</v>
      </c>
      <c r="M50" s="92">
        <f t="shared" si="12"/>
        <v>0</v>
      </c>
      <c r="N50" s="92">
        <f t="shared" si="12"/>
        <v>0</v>
      </c>
      <c r="O50" s="92">
        <f t="shared" si="12"/>
        <v>0</v>
      </c>
      <c r="P50" s="92">
        <f t="shared" si="12"/>
        <v>0</v>
      </c>
      <c r="Q50" s="92">
        <f t="shared" si="12"/>
        <v>0</v>
      </c>
      <c r="R50" s="92">
        <f t="shared" si="12"/>
        <v>0</v>
      </c>
      <c r="S50" s="92">
        <f t="shared" si="12"/>
        <v>0</v>
      </c>
      <c r="T50" s="92">
        <f t="shared" si="12"/>
        <v>0</v>
      </c>
      <c r="U50" s="92">
        <f t="shared" si="12"/>
        <v>0</v>
      </c>
      <c r="V50" s="92">
        <f t="shared" si="12"/>
        <v>0</v>
      </c>
      <c r="W50" s="92">
        <f t="shared" si="12"/>
        <v>0</v>
      </c>
      <c r="X50" s="92">
        <f t="shared" si="13"/>
        <v>0</v>
      </c>
      <c r="Y50" s="92">
        <f t="shared" si="13"/>
        <v>0</v>
      </c>
      <c r="Z50" s="92">
        <f t="shared" si="13"/>
        <v>0</v>
      </c>
      <c r="AA50" s="92">
        <f t="shared" si="13"/>
        <v>0</v>
      </c>
    </row>
    <row r="51" spans="1:27" x14ac:dyDescent="0.25">
      <c r="A51" s="41"/>
      <c r="B51" s="42"/>
      <c r="C51" s="43"/>
      <c r="D51" s="43"/>
      <c r="G51" s="35">
        <v>31</v>
      </c>
      <c r="H51" s="92">
        <f t="shared" si="12"/>
        <v>0</v>
      </c>
      <c r="I51" s="92">
        <f t="shared" si="12"/>
        <v>0</v>
      </c>
      <c r="J51" s="92">
        <f t="shared" si="12"/>
        <v>0</v>
      </c>
      <c r="K51" s="92">
        <f t="shared" si="12"/>
        <v>0</v>
      </c>
      <c r="L51" s="92">
        <f t="shared" si="12"/>
        <v>0</v>
      </c>
      <c r="M51" s="92">
        <f t="shared" si="12"/>
        <v>0</v>
      </c>
      <c r="N51" s="92">
        <f t="shared" si="12"/>
        <v>0</v>
      </c>
      <c r="O51" s="92">
        <f t="shared" si="12"/>
        <v>0</v>
      </c>
      <c r="P51" s="92">
        <f t="shared" si="12"/>
        <v>0</v>
      </c>
      <c r="Q51" s="92">
        <f t="shared" si="12"/>
        <v>0</v>
      </c>
      <c r="R51" s="92">
        <f t="shared" si="12"/>
        <v>0</v>
      </c>
      <c r="S51" s="92">
        <f t="shared" si="12"/>
        <v>0</v>
      </c>
      <c r="T51" s="92">
        <f t="shared" si="12"/>
        <v>0</v>
      </c>
      <c r="U51" s="92">
        <f t="shared" si="12"/>
        <v>0</v>
      </c>
      <c r="V51" s="92">
        <f t="shared" si="12"/>
        <v>0</v>
      </c>
      <c r="W51" s="92">
        <f t="shared" si="12"/>
        <v>0</v>
      </c>
      <c r="X51" s="92">
        <f t="shared" si="13"/>
        <v>0</v>
      </c>
      <c r="Y51" s="92">
        <f t="shared" si="13"/>
        <v>0</v>
      </c>
      <c r="Z51" s="92">
        <f t="shared" si="13"/>
        <v>0</v>
      </c>
      <c r="AA51" s="92">
        <f t="shared" si="13"/>
        <v>0</v>
      </c>
    </row>
    <row r="52" spans="1:27" x14ac:dyDescent="0.25">
      <c r="A52" s="41"/>
      <c r="B52" s="42"/>
      <c r="C52" s="43"/>
      <c r="D52" s="43"/>
      <c r="G52" s="30" t="s">
        <v>33</v>
      </c>
      <c r="H52" s="31">
        <f>AVERAGE(H42:H51)</f>
        <v>0</v>
      </c>
      <c r="I52" s="31">
        <f t="shared" ref="I52:AA52" si="14">AVERAGE(I42:I51)</f>
        <v>0</v>
      </c>
      <c r="J52" s="31">
        <f t="shared" si="14"/>
        <v>0</v>
      </c>
      <c r="K52" s="31">
        <f t="shared" si="14"/>
        <v>0</v>
      </c>
      <c r="L52" s="31">
        <f t="shared" si="14"/>
        <v>0</v>
      </c>
      <c r="M52" s="31">
        <f t="shared" si="14"/>
        <v>0</v>
      </c>
      <c r="N52" s="31">
        <f t="shared" si="14"/>
        <v>0</v>
      </c>
      <c r="O52" s="31">
        <f t="shared" si="14"/>
        <v>0</v>
      </c>
      <c r="P52" s="31">
        <f t="shared" si="14"/>
        <v>0</v>
      </c>
      <c r="Q52" s="31">
        <f t="shared" si="14"/>
        <v>0</v>
      </c>
      <c r="R52" s="31">
        <f t="shared" si="14"/>
        <v>0</v>
      </c>
      <c r="S52" s="31">
        <f t="shared" si="14"/>
        <v>0</v>
      </c>
      <c r="T52" s="31">
        <f t="shared" si="14"/>
        <v>0</v>
      </c>
      <c r="U52" s="31">
        <f t="shared" si="14"/>
        <v>0</v>
      </c>
      <c r="V52" s="31">
        <f t="shared" si="14"/>
        <v>0</v>
      </c>
      <c r="W52" s="31">
        <f t="shared" si="14"/>
        <v>0</v>
      </c>
      <c r="X52" s="31">
        <f t="shared" si="14"/>
        <v>0</v>
      </c>
      <c r="Y52" s="31">
        <f t="shared" si="14"/>
        <v>0</v>
      </c>
      <c r="Z52" s="31">
        <f t="shared" si="14"/>
        <v>0</v>
      </c>
      <c r="AA52" s="31">
        <f t="shared" si="14"/>
        <v>0</v>
      </c>
    </row>
    <row r="53" spans="1:27" x14ac:dyDescent="0.25">
      <c r="A53" s="41"/>
      <c r="B53" s="42"/>
      <c r="C53" s="43"/>
      <c r="D53" s="43"/>
      <c r="G53" s="13" t="s">
        <v>34</v>
      </c>
      <c r="H53" s="14">
        <f>SUM(H42:H51)</f>
        <v>0</v>
      </c>
      <c r="I53" s="14">
        <f>SUM(I42:I51)</f>
        <v>0</v>
      </c>
      <c r="J53" s="14">
        <f t="shared" ref="J53:AA53" si="15">SUM(J42:J51)</f>
        <v>0</v>
      </c>
      <c r="K53" s="14">
        <f t="shared" si="15"/>
        <v>0</v>
      </c>
      <c r="L53" s="14">
        <f t="shared" si="15"/>
        <v>0</v>
      </c>
      <c r="M53" s="14">
        <f t="shared" si="15"/>
        <v>0</v>
      </c>
      <c r="N53" s="14">
        <f t="shared" si="15"/>
        <v>0</v>
      </c>
      <c r="O53" s="14">
        <f t="shared" si="15"/>
        <v>0</v>
      </c>
      <c r="P53" s="14">
        <f t="shared" si="15"/>
        <v>0</v>
      </c>
      <c r="Q53" s="14">
        <f t="shared" si="15"/>
        <v>0</v>
      </c>
      <c r="R53" s="14">
        <f t="shared" si="15"/>
        <v>0</v>
      </c>
      <c r="S53" s="14">
        <f t="shared" si="15"/>
        <v>0</v>
      </c>
      <c r="T53" s="14">
        <f t="shared" si="15"/>
        <v>0</v>
      </c>
      <c r="U53" s="14">
        <f t="shared" si="15"/>
        <v>0</v>
      </c>
      <c r="V53" s="14">
        <f t="shared" si="15"/>
        <v>0</v>
      </c>
      <c r="W53" s="14">
        <f t="shared" si="15"/>
        <v>0</v>
      </c>
      <c r="X53" s="14">
        <f t="shared" si="15"/>
        <v>0</v>
      </c>
      <c r="Y53" s="14">
        <f t="shared" si="15"/>
        <v>0</v>
      </c>
      <c r="Z53" s="14">
        <f t="shared" si="15"/>
        <v>0</v>
      </c>
      <c r="AA53" s="14">
        <f t="shared" si="15"/>
        <v>0</v>
      </c>
    </row>
    <row r="54" spans="1:27" ht="30" x14ac:dyDescent="0.25">
      <c r="A54" s="41"/>
      <c r="B54" s="42"/>
      <c r="C54" s="43"/>
      <c r="D54" s="43"/>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41"/>
      <c r="B55" s="42"/>
      <c r="C55" s="43"/>
      <c r="D55" s="43"/>
      <c r="G55" s="5"/>
      <c r="H55" s="10"/>
      <c r="I55" s="10"/>
      <c r="J55" s="10"/>
      <c r="K55" s="10"/>
      <c r="L55" s="10"/>
      <c r="M55" s="10"/>
      <c r="N55" s="10"/>
      <c r="O55" s="10"/>
      <c r="P55" s="10"/>
      <c r="Q55" s="10"/>
      <c r="R55" s="10"/>
      <c r="S55" s="10"/>
      <c r="T55" s="10"/>
      <c r="U55" s="10"/>
      <c r="V55" s="10"/>
      <c r="W55" s="10"/>
      <c r="X55" s="10"/>
      <c r="Y55" s="10"/>
      <c r="Z55" s="10"/>
      <c r="AA55" s="10"/>
    </row>
    <row r="56" spans="1:27" x14ac:dyDescent="0.25">
      <c r="A56" s="41"/>
      <c r="B56" s="42"/>
      <c r="C56" s="43"/>
      <c r="D56" s="43"/>
      <c r="G56" s="233" t="s">
        <v>45</v>
      </c>
      <c r="H56" s="233"/>
      <c r="I56" s="23">
        <f>SUM(M13,M25,M38,M54)</f>
        <v>0</v>
      </c>
    </row>
    <row r="57" spans="1:27" ht="30" customHeight="1" x14ac:dyDescent="0.25">
      <c r="A57" s="41"/>
      <c r="B57" s="42"/>
      <c r="C57" s="43"/>
      <c r="D57" s="43"/>
      <c r="G57" s="231" t="s">
        <v>44</v>
      </c>
      <c r="H57" s="231"/>
      <c r="I57" s="23">
        <f>SUM(J13,J25,J38,J54)-I56</f>
        <v>0</v>
      </c>
    </row>
    <row r="58" spans="1:27" ht="18.75" x14ac:dyDescent="0.3">
      <c r="A58" s="41"/>
      <c r="B58" s="42"/>
      <c r="C58" s="43"/>
      <c r="D58" s="43"/>
      <c r="G58" s="24" t="s">
        <v>46</v>
      </c>
      <c r="H58" s="24"/>
      <c r="I58" s="24"/>
    </row>
    <row r="59" spans="1:27" x14ac:dyDescent="0.25">
      <c r="A59" s="41"/>
      <c r="B59" s="42"/>
      <c r="C59" s="43"/>
      <c r="D59" s="43"/>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41"/>
      <c r="B60" s="42"/>
      <c r="C60" s="43"/>
      <c r="D60" s="43"/>
      <c r="G60" s="38" t="s">
        <v>50</v>
      </c>
      <c r="H60" s="39">
        <f>SUM(H12,H24,H37,H53)</f>
        <v>0</v>
      </c>
      <c r="I60" s="39">
        <f>SUM(I12,I24,I37,I53)</f>
        <v>0</v>
      </c>
      <c r="J60" s="39">
        <f t="shared" ref="J60:AA60" si="16">SUM(J12,J24,J37,J53)</f>
        <v>0</v>
      </c>
      <c r="K60" s="39">
        <f t="shared" si="16"/>
        <v>0</v>
      </c>
      <c r="L60" s="39">
        <f t="shared" si="16"/>
        <v>0</v>
      </c>
      <c r="M60" s="39">
        <f t="shared" si="16"/>
        <v>0</v>
      </c>
      <c r="N60" s="39">
        <f t="shared" si="16"/>
        <v>0</v>
      </c>
      <c r="O60" s="39">
        <f t="shared" si="16"/>
        <v>0</v>
      </c>
      <c r="P60" s="39">
        <f t="shared" si="16"/>
        <v>0</v>
      </c>
      <c r="Q60" s="39">
        <f t="shared" si="16"/>
        <v>0</v>
      </c>
      <c r="R60" s="39">
        <f t="shared" si="16"/>
        <v>0</v>
      </c>
      <c r="S60" s="39">
        <f t="shared" si="16"/>
        <v>0</v>
      </c>
      <c r="T60" s="39">
        <f t="shared" si="16"/>
        <v>0</v>
      </c>
      <c r="U60" s="39">
        <f t="shared" si="16"/>
        <v>0</v>
      </c>
      <c r="V60" s="39">
        <f t="shared" si="16"/>
        <v>0</v>
      </c>
      <c r="W60" s="39">
        <f t="shared" si="16"/>
        <v>0</v>
      </c>
      <c r="X60" s="39">
        <f t="shared" si="16"/>
        <v>0</v>
      </c>
      <c r="Y60" s="39">
        <f t="shared" si="16"/>
        <v>0</v>
      </c>
      <c r="Z60" s="39">
        <f t="shared" si="16"/>
        <v>0</v>
      </c>
      <c r="AA60" s="39">
        <f t="shared" si="16"/>
        <v>0</v>
      </c>
    </row>
    <row r="61" spans="1:27" ht="30" x14ac:dyDescent="0.25">
      <c r="A61" s="41"/>
      <c r="B61" s="42"/>
      <c r="C61" s="43"/>
      <c r="D61" s="43"/>
      <c r="G61" s="40" t="s">
        <v>47</v>
      </c>
      <c r="H61" s="39">
        <f>H60/4</f>
        <v>0</v>
      </c>
      <c r="I61" s="39">
        <f t="shared" ref="I61:AA61" si="17">I60/4</f>
        <v>0</v>
      </c>
      <c r="J61" s="39">
        <f t="shared" si="17"/>
        <v>0</v>
      </c>
      <c r="K61" s="39">
        <f t="shared" si="17"/>
        <v>0</v>
      </c>
      <c r="L61" s="39">
        <f t="shared" si="17"/>
        <v>0</v>
      </c>
      <c r="M61" s="39">
        <f t="shared" si="17"/>
        <v>0</v>
      </c>
      <c r="N61" s="39">
        <f t="shared" si="17"/>
        <v>0</v>
      </c>
      <c r="O61" s="39">
        <f t="shared" si="17"/>
        <v>0</v>
      </c>
      <c r="P61" s="39">
        <f t="shared" si="17"/>
        <v>0</v>
      </c>
      <c r="Q61" s="39">
        <f t="shared" si="17"/>
        <v>0</v>
      </c>
      <c r="R61" s="39">
        <f t="shared" si="17"/>
        <v>0</v>
      </c>
      <c r="S61" s="39">
        <f t="shared" si="17"/>
        <v>0</v>
      </c>
      <c r="T61" s="39">
        <f t="shared" si="17"/>
        <v>0</v>
      </c>
      <c r="U61" s="39">
        <f t="shared" si="17"/>
        <v>0</v>
      </c>
      <c r="V61" s="39">
        <f t="shared" si="17"/>
        <v>0</v>
      </c>
      <c r="W61" s="39">
        <f t="shared" si="17"/>
        <v>0</v>
      </c>
      <c r="X61" s="39">
        <f t="shared" si="17"/>
        <v>0</v>
      </c>
      <c r="Y61" s="39">
        <f t="shared" si="17"/>
        <v>0</v>
      </c>
      <c r="Z61" s="39">
        <f t="shared" si="17"/>
        <v>0</v>
      </c>
      <c r="AA61" s="39">
        <f t="shared" si="17"/>
        <v>0</v>
      </c>
    </row>
  </sheetData>
  <sheetProtection select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C3:C61</xm:sqref>
        </x14:dataValidation>
        <x14:dataValidation type="list" allowBlank="1" showInputMessage="1" showErrorMessage="1">
          <x14:formula1>
            <xm:f>'Cost Tracking'!$A$48:$A$50</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61"/>
  <sheetViews>
    <sheetView showGridLines="0" topLeftCell="B1" zoomScaleNormal="100" workbookViewId="0">
      <selection activeCell="B3" sqref="B3:D53"/>
    </sheetView>
  </sheetViews>
  <sheetFormatPr defaultRowHeight="15" x14ac:dyDescent="0.25"/>
  <cols>
    <col min="1" max="1" width="15.7109375" customWidth="1"/>
    <col min="2" max="2" width="32.140625" style="83"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5.140625" customWidth="1"/>
    <col min="23" max="23" width="1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f>'Cost Tracking'!BB38</f>
        <v>0</v>
      </c>
      <c r="X2" s="6" t="str">
        <f>'Cost Tracking'!A39</f>
        <v xml:space="preserve">Water </v>
      </c>
      <c r="Y2" s="6" t="str">
        <f>'Cost Tracking'!A40</f>
        <v xml:space="preserve">Internet </v>
      </c>
      <c r="Z2" s="6">
        <f>'Cost Tracking'!EB41</f>
        <v>0</v>
      </c>
      <c r="AA2" s="6" t="str">
        <f>'Cost Tracking'!A42</f>
        <v>Caravan items</v>
      </c>
    </row>
    <row r="3" spans="1:27" x14ac:dyDescent="0.25">
      <c r="A3" s="41">
        <v>1</v>
      </c>
      <c r="B3" s="42"/>
      <c r="C3" s="43"/>
      <c r="D3" s="44"/>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41">
        <v>2</v>
      </c>
      <c r="B4" s="42"/>
      <c r="C4" s="43"/>
      <c r="D4" s="43"/>
      <c r="G4" s="93">
        <v>1</v>
      </c>
      <c r="H4" s="92">
        <f>SUMIFS($D$3:$D$58,A3:$A$58,$G4,$C$3:$C$58,H$2)</f>
        <v>0</v>
      </c>
      <c r="I4" s="92">
        <f>SUMIFS($D$3:$D$58,$A3:$A$58,$G4,$C$3:$C$58,I$2)</f>
        <v>0</v>
      </c>
      <c r="J4" s="92">
        <f>SUMIFS($D$3:$D$58,$A3:$A$58,$G4,$C$3:$C$58,J$2)</f>
        <v>0</v>
      </c>
      <c r="K4" s="92">
        <f>SUMIFS($D$3:$D$58,$A3:$A$58,$G4,$C$3:$C$58,K$2)</f>
        <v>0</v>
      </c>
      <c r="L4" s="92">
        <f>SUMIFS($D$3:$D$58,$A3:$A$58,$G4,$C$3:$C$58,L$2)</f>
        <v>0</v>
      </c>
      <c r="M4" s="92">
        <f>SUMIFS($D$3:$D$58,$A3:$A$58,$G4,$C$3:$C$58,M$2)</f>
        <v>0</v>
      </c>
      <c r="N4" s="92">
        <f>SUMIFS($D$3:$D$58,$A3:$A$58,$G4,$C$3:$C$58,N$2)</f>
        <v>0</v>
      </c>
      <c r="O4" s="92">
        <f>SUMIFS($D$3:$D$58,$A3:$A$58,$G4,$C$3:$C$58,O$2)</f>
        <v>0</v>
      </c>
      <c r="P4" s="92">
        <f>SUMIFS($D$3:$D$58,$A3:$A$58,$G4,$C$3:$C$58,P$2)</f>
        <v>0</v>
      </c>
      <c r="Q4" s="92">
        <f>SUMIFS($D$3:$D$58,$A3:$A$58,$G4,$C$3:$C$58,Q$2)</f>
        <v>0</v>
      </c>
      <c r="R4" s="92">
        <f>SUMIFS($D$3:$D$58,$A3:$A$58,$G4,$C$3:$C$58,R$2)</f>
        <v>0</v>
      </c>
      <c r="S4" s="92">
        <f>SUMIFS($D$3:$D$58,$A3:$A$58,$G4,$C$3:$C$58,S$2)</f>
        <v>0</v>
      </c>
      <c r="T4" s="92">
        <f>SUMIFS($D$3:$D$58,$A3:$A$58,$G4,$C$3:$C$58,T$2)</f>
        <v>0</v>
      </c>
      <c r="U4" s="92">
        <f>SUMIFS($D$3:$D$58,$A3:$A$58,$G4,$C$3:$C$58,U$2)</f>
        <v>0</v>
      </c>
      <c r="V4" s="92">
        <f>SUMIFS($D$3:$D$58,$A3:$A$58,$G4,$C$3:$C$58,V$2)</f>
        <v>0</v>
      </c>
      <c r="W4" s="92">
        <f>SUMIFS($D$3:$D$58,$A3:$A$58,$G4,$C$3:$C$58,W$2)</f>
        <v>0</v>
      </c>
      <c r="X4" s="92">
        <f>SUMIFS($D$3:$D$58,$A3:$A$58,$G4,$C$3:$C$58,X$2)</f>
        <v>0</v>
      </c>
      <c r="Y4" s="92">
        <f>SUMIFS($D$3:$D$58,$A3:$A$58,$G4,$C$3:$C$58,Y$2)</f>
        <v>0</v>
      </c>
      <c r="Z4" s="92">
        <f>SUMIFS($D$3:$D$58,$A3:$A$58,$G4,$C$3:$C$58,Z$2)</f>
        <v>0</v>
      </c>
      <c r="AA4" s="92">
        <f>SUMIFS($D$3:$D$58,$A3:$A$58,$G4,$C$3:$C$58,AA$2)</f>
        <v>0</v>
      </c>
    </row>
    <row r="5" spans="1:27" x14ac:dyDescent="0.25">
      <c r="A5" s="41">
        <v>5</v>
      </c>
      <c r="B5" s="42"/>
      <c r="C5" s="43"/>
      <c r="D5" s="43"/>
      <c r="G5" s="93">
        <v>2</v>
      </c>
      <c r="H5" s="92">
        <f t="shared" ref="H5:W10" si="0">SUMIFS($D$3:$D$58,$A$3:$A$58,$G5,$C$3:$C$58,H$2)</f>
        <v>0</v>
      </c>
      <c r="I5" s="92">
        <f t="shared" si="0"/>
        <v>0</v>
      </c>
      <c r="J5" s="92">
        <f t="shared" si="0"/>
        <v>0</v>
      </c>
      <c r="K5" s="92">
        <f t="shared" si="0"/>
        <v>0</v>
      </c>
      <c r="L5" s="92">
        <f t="shared" si="0"/>
        <v>0</v>
      </c>
      <c r="M5" s="92">
        <f t="shared" si="0"/>
        <v>0</v>
      </c>
      <c r="N5" s="92">
        <f t="shared" si="0"/>
        <v>0</v>
      </c>
      <c r="O5" s="92">
        <f t="shared" si="0"/>
        <v>0</v>
      </c>
      <c r="P5" s="92">
        <f t="shared" si="0"/>
        <v>0</v>
      </c>
      <c r="Q5" s="92">
        <f t="shared" si="0"/>
        <v>0</v>
      </c>
      <c r="R5" s="92">
        <f t="shared" si="0"/>
        <v>0</v>
      </c>
      <c r="S5" s="92">
        <f t="shared" si="0"/>
        <v>0</v>
      </c>
      <c r="T5" s="92">
        <f t="shared" si="0"/>
        <v>0</v>
      </c>
      <c r="U5" s="92">
        <f t="shared" si="0"/>
        <v>0</v>
      </c>
      <c r="V5" s="92">
        <f t="shared" si="0"/>
        <v>0</v>
      </c>
      <c r="W5" s="92">
        <f t="shared" si="0"/>
        <v>0</v>
      </c>
      <c r="X5" s="92">
        <f t="shared" ref="X5:AA10" si="1">SUMIFS($D$3:$D$58,$A$3:$A$58,$G5,$C$3:$C$58,X$2)</f>
        <v>0</v>
      </c>
      <c r="Y5" s="92">
        <f t="shared" si="1"/>
        <v>0</v>
      </c>
      <c r="Z5" s="92">
        <f t="shared" si="1"/>
        <v>0</v>
      </c>
      <c r="AA5" s="92">
        <f t="shared" si="1"/>
        <v>0</v>
      </c>
    </row>
    <row r="6" spans="1:27" x14ac:dyDescent="0.25">
      <c r="A6" s="41">
        <v>5</v>
      </c>
      <c r="B6" s="42"/>
      <c r="C6" s="43"/>
      <c r="D6" s="43"/>
      <c r="G6" s="93">
        <v>3</v>
      </c>
      <c r="H6" s="92">
        <f t="shared" si="0"/>
        <v>0</v>
      </c>
      <c r="I6" s="92">
        <f t="shared" si="0"/>
        <v>0</v>
      </c>
      <c r="J6" s="92">
        <f t="shared" si="0"/>
        <v>0</v>
      </c>
      <c r="K6" s="92">
        <f t="shared" si="0"/>
        <v>0</v>
      </c>
      <c r="L6" s="92">
        <f t="shared" si="0"/>
        <v>0</v>
      </c>
      <c r="M6" s="92">
        <f t="shared" si="0"/>
        <v>0</v>
      </c>
      <c r="N6" s="92">
        <f t="shared" si="0"/>
        <v>0</v>
      </c>
      <c r="O6" s="92">
        <f t="shared" si="0"/>
        <v>0</v>
      </c>
      <c r="P6" s="92">
        <f t="shared" si="0"/>
        <v>0</v>
      </c>
      <c r="Q6" s="92">
        <f t="shared" si="0"/>
        <v>0</v>
      </c>
      <c r="R6" s="92">
        <f t="shared" si="0"/>
        <v>0</v>
      </c>
      <c r="S6" s="92">
        <f t="shared" si="0"/>
        <v>0</v>
      </c>
      <c r="T6" s="92">
        <f t="shared" si="0"/>
        <v>0</v>
      </c>
      <c r="U6" s="92">
        <f t="shared" si="0"/>
        <v>0</v>
      </c>
      <c r="V6" s="92">
        <f t="shared" si="0"/>
        <v>0</v>
      </c>
      <c r="W6" s="92">
        <f t="shared" si="0"/>
        <v>0</v>
      </c>
      <c r="X6" s="92">
        <f t="shared" si="1"/>
        <v>0</v>
      </c>
      <c r="Y6" s="92">
        <f t="shared" si="1"/>
        <v>0</v>
      </c>
      <c r="Z6" s="92">
        <f t="shared" si="1"/>
        <v>0</v>
      </c>
      <c r="AA6" s="92">
        <f t="shared" si="1"/>
        <v>0</v>
      </c>
    </row>
    <row r="7" spans="1:27" x14ac:dyDescent="0.25">
      <c r="A7" s="41">
        <v>5</v>
      </c>
      <c r="B7" s="42"/>
      <c r="C7" s="43"/>
      <c r="D7" s="43"/>
      <c r="G7" s="93">
        <v>4</v>
      </c>
      <c r="H7" s="92">
        <f t="shared" si="0"/>
        <v>0</v>
      </c>
      <c r="I7" s="92">
        <f t="shared" si="0"/>
        <v>0</v>
      </c>
      <c r="J7" s="92">
        <f t="shared" si="0"/>
        <v>0</v>
      </c>
      <c r="K7" s="92">
        <f t="shared" si="0"/>
        <v>0</v>
      </c>
      <c r="L7" s="92">
        <f t="shared" si="0"/>
        <v>0</v>
      </c>
      <c r="M7" s="92">
        <f t="shared" si="0"/>
        <v>0</v>
      </c>
      <c r="N7" s="92">
        <f t="shared" si="0"/>
        <v>0</v>
      </c>
      <c r="O7" s="92">
        <f t="shared" si="0"/>
        <v>0</v>
      </c>
      <c r="P7" s="92">
        <f t="shared" si="0"/>
        <v>0</v>
      </c>
      <c r="Q7" s="92">
        <f t="shared" si="0"/>
        <v>0</v>
      </c>
      <c r="R7" s="92">
        <f t="shared" si="0"/>
        <v>0</v>
      </c>
      <c r="S7" s="92">
        <f t="shared" si="0"/>
        <v>0</v>
      </c>
      <c r="T7" s="92">
        <f t="shared" si="0"/>
        <v>0</v>
      </c>
      <c r="U7" s="92">
        <f t="shared" si="0"/>
        <v>0</v>
      </c>
      <c r="V7" s="92">
        <f t="shared" si="0"/>
        <v>0</v>
      </c>
      <c r="W7" s="92">
        <f t="shared" si="0"/>
        <v>0</v>
      </c>
      <c r="X7" s="92">
        <f t="shared" si="1"/>
        <v>0</v>
      </c>
      <c r="Y7" s="92">
        <f t="shared" si="1"/>
        <v>0</v>
      </c>
      <c r="Z7" s="92">
        <f t="shared" si="1"/>
        <v>0</v>
      </c>
      <c r="AA7" s="92">
        <f t="shared" si="1"/>
        <v>0</v>
      </c>
    </row>
    <row r="8" spans="1:27" x14ac:dyDescent="0.25">
      <c r="A8" s="41">
        <v>5</v>
      </c>
      <c r="B8" s="42"/>
      <c r="C8" s="43"/>
      <c r="D8" s="43"/>
      <c r="G8" s="93">
        <v>5</v>
      </c>
      <c r="H8" s="92">
        <f t="shared" si="0"/>
        <v>0</v>
      </c>
      <c r="I8" s="92">
        <f t="shared" si="0"/>
        <v>0</v>
      </c>
      <c r="J8" s="92">
        <f t="shared" si="0"/>
        <v>0</v>
      </c>
      <c r="K8" s="92">
        <f t="shared" si="0"/>
        <v>0</v>
      </c>
      <c r="L8" s="92">
        <f t="shared" si="0"/>
        <v>0</v>
      </c>
      <c r="M8" s="92">
        <f t="shared" si="0"/>
        <v>0</v>
      </c>
      <c r="N8" s="92">
        <f t="shared" si="0"/>
        <v>0</v>
      </c>
      <c r="O8" s="92">
        <f t="shared" si="0"/>
        <v>0</v>
      </c>
      <c r="P8" s="92">
        <f t="shared" si="0"/>
        <v>0</v>
      </c>
      <c r="Q8" s="92">
        <f t="shared" si="0"/>
        <v>0</v>
      </c>
      <c r="R8" s="92">
        <f t="shared" si="0"/>
        <v>0</v>
      </c>
      <c r="S8" s="92">
        <f t="shared" si="0"/>
        <v>0</v>
      </c>
      <c r="T8" s="92">
        <f t="shared" si="0"/>
        <v>0</v>
      </c>
      <c r="U8" s="92">
        <f t="shared" si="0"/>
        <v>0</v>
      </c>
      <c r="V8" s="92">
        <f t="shared" si="0"/>
        <v>0</v>
      </c>
      <c r="W8" s="92">
        <f t="shared" si="0"/>
        <v>0</v>
      </c>
      <c r="X8" s="92">
        <f t="shared" si="1"/>
        <v>0</v>
      </c>
      <c r="Y8" s="92">
        <f t="shared" si="1"/>
        <v>0</v>
      </c>
      <c r="Z8" s="92">
        <f t="shared" si="1"/>
        <v>0</v>
      </c>
      <c r="AA8" s="92">
        <f t="shared" si="1"/>
        <v>0</v>
      </c>
    </row>
    <row r="9" spans="1:27" x14ac:dyDescent="0.25">
      <c r="A9" s="41">
        <v>6</v>
      </c>
      <c r="B9" s="42"/>
      <c r="C9" s="43"/>
      <c r="D9" s="43"/>
      <c r="G9" s="93">
        <v>6</v>
      </c>
      <c r="H9" s="92">
        <f t="shared" si="0"/>
        <v>0</v>
      </c>
      <c r="I9" s="92">
        <f t="shared" si="0"/>
        <v>0</v>
      </c>
      <c r="J9" s="92">
        <f t="shared" si="0"/>
        <v>0</v>
      </c>
      <c r="K9" s="92">
        <f t="shared" si="0"/>
        <v>0</v>
      </c>
      <c r="L9" s="92">
        <f t="shared" si="0"/>
        <v>0</v>
      </c>
      <c r="M9" s="92">
        <f t="shared" si="0"/>
        <v>0</v>
      </c>
      <c r="N9" s="92">
        <f t="shared" si="0"/>
        <v>0</v>
      </c>
      <c r="O9" s="92">
        <f t="shared" si="0"/>
        <v>0</v>
      </c>
      <c r="P9" s="92">
        <f t="shared" si="0"/>
        <v>0</v>
      </c>
      <c r="Q9" s="92">
        <f t="shared" si="0"/>
        <v>0</v>
      </c>
      <c r="R9" s="92">
        <f t="shared" si="0"/>
        <v>0</v>
      </c>
      <c r="S9" s="92">
        <f t="shared" si="0"/>
        <v>0</v>
      </c>
      <c r="T9" s="92">
        <f t="shared" si="0"/>
        <v>0</v>
      </c>
      <c r="U9" s="92">
        <f t="shared" si="0"/>
        <v>0</v>
      </c>
      <c r="V9" s="92">
        <f t="shared" si="0"/>
        <v>0</v>
      </c>
      <c r="W9" s="92">
        <f t="shared" si="0"/>
        <v>0</v>
      </c>
      <c r="X9" s="92">
        <f t="shared" si="1"/>
        <v>0</v>
      </c>
      <c r="Y9" s="92">
        <f t="shared" si="1"/>
        <v>0</v>
      </c>
      <c r="Z9" s="92">
        <f t="shared" si="1"/>
        <v>0</v>
      </c>
      <c r="AA9" s="92">
        <f t="shared" si="1"/>
        <v>0</v>
      </c>
    </row>
    <row r="10" spans="1:27" x14ac:dyDescent="0.25">
      <c r="A10" s="41">
        <v>7</v>
      </c>
      <c r="B10" s="42"/>
      <c r="C10" s="43"/>
      <c r="D10" s="43"/>
      <c r="G10" s="93">
        <v>7</v>
      </c>
      <c r="H10" s="92">
        <f t="shared" si="0"/>
        <v>0</v>
      </c>
      <c r="I10" s="92">
        <f t="shared" si="0"/>
        <v>0</v>
      </c>
      <c r="J10" s="92">
        <f t="shared" si="0"/>
        <v>0</v>
      </c>
      <c r="K10" s="92">
        <f t="shared" si="0"/>
        <v>0</v>
      </c>
      <c r="L10" s="92">
        <f t="shared" si="0"/>
        <v>0</v>
      </c>
      <c r="M10" s="92">
        <f t="shared" si="0"/>
        <v>0</v>
      </c>
      <c r="N10" s="92">
        <f t="shared" si="0"/>
        <v>0</v>
      </c>
      <c r="O10" s="92">
        <f t="shared" si="0"/>
        <v>0</v>
      </c>
      <c r="P10" s="92">
        <f t="shared" si="0"/>
        <v>0</v>
      </c>
      <c r="Q10" s="92">
        <f t="shared" si="0"/>
        <v>0</v>
      </c>
      <c r="R10" s="92">
        <f t="shared" si="0"/>
        <v>0</v>
      </c>
      <c r="S10" s="92">
        <f t="shared" si="0"/>
        <v>0</v>
      </c>
      <c r="T10" s="92">
        <f t="shared" si="0"/>
        <v>0</v>
      </c>
      <c r="U10" s="92">
        <f t="shared" si="0"/>
        <v>0</v>
      </c>
      <c r="V10" s="92">
        <f t="shared" si="0"/>
        <v>0</v>
      </c>
      <c r="W10" s="92">
        <f t="shared" si="0"/>
        <v>0</v>
      </c>
      <c r="X10" s="92">
        <f t="shared" si="1"/>
        <v>0</v>
      </c>
      <c r="Y10" s="92">
        <f t="shared" si="1"/>
        <v>0</v>
      </c>
      <c r="Z10" s="92">
        <f t="shared" si="1"/>
        <v>0</v>
      </c>
      <c r="AA10" s="92">
        <f t="shared" si="1"/>
        <v>0</v>
      </c>
    </row>
    <row r="11" spans="1:27" x14ac:dyDescent="0.25">
      <c r="A11" s="41">
        <v>7</v>
      </c>
      <c r="B11" s="42"/>
      <c r="C11" s="43"/>
      <c r="D11" s="43"/>
      <c r="G11" s="7" t="s">
        <v>33</v>
      </c>
      <c r="H11" s="11">
        <f>AVERAGE(H4:H10)</f>
        <v>0</v>
      </c>
      <c r="I11" s="11">
        <f>AVERAGE(I4:I10)</f>
        <v>0</v>
      </c>
      <c r="J11" s="11">
        <f t="shared" ref="J11:AA11" si="2">AVERAGE(J4:J10)</f>
        <v>0</v>
      </c>
      <c r="K11" s="11">
        <f t="shared" si="2"/>
        <v>0</v>
      </c>
      <c r="L11" s="11">
        <f t="shared" si="2"/>
        <v>0</v>
      </c>
      <c r="M11" s="11">
        <f t="shared" si="2"/>
        <v>0</v>
      </c>
      <c r="N11" s="11">
        <f t="shared" si="2"/>
        <v>0</v>
      </c>
      <c r="O11" s="11">
        <f t="shared" si="2"/>
        <v>0</v>
      </c>
      <c r="P11" s="11">
        <f t="shared" si="2"/>
        <v>0</v>
      </c>
      <c r="Q11" s="11">
        <f t="shared" si="2"/>
        <v>0</v>
      </c>
      <c r="R11" s="11">
        <f t="shared" si="2"/>
        <v>0</v>
      </c>
      <c r="S11" s="11">
        <f t="shared" si="2"/>
        <v>0</v>
      </c>
      <c r="T11" s="11">
        <f t="shared" si="2"/>
        <v>0</v>
      </c>
      <c r="U11" s="11">
        <f t="shared" si="2"/>
        <v>0</v>
      </c>
      <c r="V11" s="11">
        <f t="shared" si="2"/>
        <v>0</v>
      </c>
      <c r="W11" s="11">
        <f t="shared" si="2"/>
        <v>0</v>
      </c>
      <c r="X11" s="11">
        <f t="shared" si="2"/>
        <v>0</v>
      </c>
      <c r="Y11" s="11">
        <f t="shared" si="2"/>
        <v>0</v>
      </c>
      <c r="Z11" s="11">
        <f t="shared" si="2"/>
        <v>0</v>
      </c>
      <c r="AA11" s="11">
        <f t="shared" si="2"/>
        <v>0</v>
      </c>
    </row>
    <row r="12" spans="1:27" x14ac:dyDescent="0.25">
      <c r="A12" s="41">
        <v>8</v>
      </c>
      <c r="B12" s="42"/>
      <c r="C12" s="43"/>
      <c r="D12" s="43"/>
      <c r="G12" s="13" t="s">
        <v>34</v>
      </c>
      <c r="H12" s="14">
        <f>SUM(H4:H10)</f>
        <v>0</v>
      </c>
      <c r="I12" s="15">
        <f t="shared" ref="I12:AA12" si="3">SUM(I4:I10)</f>
        <v>0</v>
      </c>
      <c r="J12" s="15">
        <f t="shared" si="3"/>
        <v>0</v>
      </c>
      <c r="K12" s="15">
        <f t="shared" si="3"/>
        <v>0</v>
      </c>
      <c r="L12" s="15">
        <f t="shared" si="3"/>
        <v>0</v>
      </c>
      <c r="M12" s="15">
        <f t="shared" si="3"/>
        <v>0</v>
      </c>
      <c r="N12" s="15">
        <f t="shared" si="3"/>
        <v>0</v>
      </c>
      <c r="O12" s="15">
        <f t="shared" si="3"/>
        <v>0</v>
      </c>
      <c r="P12" s="15">
        <f t="shared" si="3"/>
        <v>0</v>
      </c>
      <c r="Q12" s="15">
        <f t="shared" si="3"/>
        <v>0</v>
      </c>
      <c r="R12" s="15">
        <f t="shared" si="3"/>
        <v>0</v>
      </c>
      <c r="S12" s="15">
        <f t="shared" si="3"/>
        <v>0</v>
      </c>
      <c r="T12" s="15">
        <f t="shared" si="3"/>
        <v>0</v>
      </c>
      <c r="U12" s="15">
        <f t="shared" si="3"/>
        <v>0</v>
      </c>
      <c r="V12" s="15">
        <f t="shared" si="3"/>
        <v>0</v>
      </c>
      <c r="W12" s="15">
        <f t="shared" si="3"/>
        <v>0</v>
      </c>
      <c r="X12" s="15">
        <f t="shared" si="3"/>
        <v>0</v>
      </c>
      <c r="Y12" s="15">
        <f t="shared" si="3"/>
        <v>0</v>
      </c>
      <c r="Z12" s="15">
        <f t="shared" si="3"/>
        <v>0</v>
      </c>
      <c r="AA12" s="15">
        <f t="shared" si="3"/>
        <v>0</v>
      </c>
    </row>
    <row r="13" spans="1:27" ht="30" x14ac:dyDescent="0.25">
      <c r="A13" s="41">
        <v>7</v>
      </c>
      <c r="B13" s="42"/>
      <c r="C13" s="43"/>
      <c r="D13" s="43"/>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41">
        <v>8</v>
      </c>
      <c r="B14" s="42"/>
      <c r="C14" s="43"/>
      <c r="D14" s="45"/>
      <c r="G14" s="22"/>
    </row>
    <row r="15" spans="1:27" x14ac:dyDescent="0.25">
      <c r="A15" s="41">
        <v>9</v>
      </c>
      <c r="B15" s="42"/>
      <c r="C15" s="43"/>
      <c r="D15" s="43"/>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41">
        <v>9</v>
      </c>
      <c r="B16" s="42"/>
      <c r="C16" s="43"/>
      <c r="D16" s="43"/>
      <c r="G16" s="93">
        <v>8</v>
      </c>
      <c r="H16" s="92">
        <f t="shared" ref="H16:W22" si="4">SUMIFS($D$3:$D$58,$A$3:$A$58,$G16,$C$3:$C$58,H$2)</f>
        <v>0</v>
      </c>
      <c r="I16" s="92">
        <f t="shared" si="4"/>
        <v>0</v>
      </c>
      <c r="J16" s="92">
        <f t="shared" si="4"/>
        <v>0</v>
      </c>
      <c r="K16" s="92">
        <f t="shared" si="4"/>
        <v>0</v>
      </c>
      <c r="L16" s="92">
        <f t="shared" si="4"/>
        <v>0</v>
      </c>
      <c r="M16" s="92">
        <f t="shared" si="4"/>
        <v>0</v>
      </c>
      <c r="N16" s="92">
        <f t="shared" si="4"/>
        <v>0</v>
      </c>
      <c r="O16" s="92">
        <f t="shared" si="4"/>
        <v>0</v>
      </c>
      <c r="P16" s="92">
        <f t="shared" si="4"/>
        <v>0</v>
      </c>
      <c r="Q16" s="92">
        <f t="shared" si="4"/>
        <v>0</v>
      </c>
      <c r="R16" s="92">
        <f t="shared" si="4"/>
        <v>0</v>
      </c>
      <c r="S16" s="92">
        <f t="shared" si="4"/>
        <v>0</v>
      </c>
      <c r="T16" s="92">
        <f t="shared" si="4"/>
        <v>0</v>
      </c>
      <c r="U16" s="92">
        <f t="shared" si="4"/>
        <v>0</v>
      </c>
      <c r="V16" s="92">
        <f t="shared" si="4"/>
        <v>0</v>
      </c>
      <c r="W16" s="92">
        <f t="shared" si="4"/>
        <v>0</v>
      </c>
      <c r="X16" s="92">
        <f t="shared" ref="X16:AA22" si="5">SUMIFS($D$3:$D$58,$A$3:$A$58,$G16,$C$3:$C$58,X$2)</f>
        <v>0</v>
      </c>
      <c r="Y16" s="92">
        <f t="shared" si="5"/>
        <v>0</v>
      </c>
      <c r="Z16" s="92">
        <f t="shared" si="5"/>
        <v>0</v>
      </c>
      <c r="AA16" s="92">
        <f t="shared" si="5"/>
        <v>0</v>
      </c>
    </row>
    <row r="17" spans="1:27" x14ac:dyDescent="0.25">
      <c r="A17" s="41">
        <v>9</v>
      </c>
      <c r="B17" s="42"/>
      <c r="C17" s="43"/>
      <c r="D17" s="43"/>
      <c r="G17" s="93">
        <v>9</v>
      </c>
      <c r="H17" s="92">
        <f t="shared" si="4"/>
        <v>0</v>
      </c>
      <c r="I17" s="92">
        <f t="shared" si="4"/>
        <v>0</v>
      </c>
      <c r="J17" s="92">
        <f t="shared" si="4"/>
        <v>0</v>
      </c>
      <c r="K17" s="92">
        <f t="shared" si="4"/>
        <v>0</v>
      </c>
      <c r="L17" s="92">
        <f t="shared" si="4"/>
        <v>0</v>
      </c>
      <c r="M17" s="92">
        <f t="shared" si="4"/>
        <v>0</v>
      </c>
      <c r="N17" s="92">
        <f t="shared" si="4"/>
        <v>0</v>
      </c>
      <c r="O17" s="92">
        <f t="shared" si="4"/>
        <v>0</v>
      </c>
      <c r="P17" s="92">
        <f t="shared" si="4"/>
        <v>0</v>
      </c>
      <c r="Q17" s="92">
        <f t="shared" si="4"/>
        <v>0</v>
      </c>
      <c r="R17" s="92">
        <f t="shared" si="4"/>
        <v>0</v>
      </c>
      <c r="S17" s="92">
        <f t="shared" si="4"/>
        <v>0</v>
      </c>
      <c r="T17" s="92">
        <f t="shared" si="4"/>
        <v>0</v>
      </c>
      <c r="U17" s="92">
        <f t="shared" si="4"/>
        <v>0</v>
      </c>
      <c r="V17" s="92">
        <f t="shared" si="4"/>
        <v>0</v>
      </c>
      <c r="W17" s="92">
        <f t="shared" si="4"/>
        <v>0</v>
      </c>
      <c r="X17" s="92">
        <f t="shared" si="5"/>
        <v>0</v>
      </c>
      <c r="Y17" s="92">
        <f t="shared" si="5"/>
        <v>0</v>
      </c>
      <c r="Z17" s="92">
        <f t="shared" si="5"/>
        <v>0</v>
      </c>
      <c r="AA17" s="92">
        <f t="shared" si="5"/>
        <v>0</v>
      </c>
    </row>
    <row r="18" spans="1:27" x14ac:dyDescent="0.25">
      <c r="A18" s="41">
        <v>8</v>
      </c>
      <c r="B18" s="42"/>
      <c r="C18" s="43"/>
      <c r="D18" s="43"/>
      <c r="G18" s="93">
        <v>10</v>
      </c>
      <c r="H18" s="92">
        <f t="shared" si="4"/>
        <v>0</v>
      </c>
      <c r="I18" s="92">
        <f t="shared" si="4"/>
        <v>0</v>
      </c>
      <c r="J18" s="92">
        <f t="shared" si="4"/>
        <v>0</v>
      </c>
      <c r="K18" s="92">
        <f t="shared" si="4"/>
        <v>0</v>
      </c>
      <c r="L18" s="92">
        <f t="shared" si="4"/>
        <v>0</v>
      </c>
      <c r="M18" s="92">
        <f t="shared" si="4"/>
        <v>0</v>
      </c>
      <c r="N18" s="92">
        <f t="shared" si="4"/>
        <v>0</v>
      </c>
      <c r="O18" s="92">
        <f t="shared" si="4"/>
        <v>0</v>
      </c>
      <c r="P18" s="92">
        <f t="shared" si="4"/>
        <v>0</v>
      </c>
      <c r="Q18" s="92">
        <f t="shared" si="4"/>
        <v>0</v>
      </c>
      <c r="R18" s="92">
        <f t="shared" si="4"/>
        <v>0</v>
      </c>
      <c r="S18" s="92">
        <f t="shared" si="4"/>
        <v>0</v>
      </c>
      <c r="T18" s="92">
        <f t="shared" si="4"/>
        <v>0</v>
      </c>
      <c r="U18" s="92">
        <f t="shared" si="4"/>
        <v>0</v>
      </c>
      <c r="V18" s="92">
        <f t="shared" si="4"/>
        <v>0</v>
      </c>
      <c r="W18" s="92">
        <f t="shared" si="4"/>
        <v>0</v>
      </c>
      <c r="X18" s="92">
        <f t="shared" si="5"/>
        <v>0</v>
      </c>
      <c r="Y18" s="92">
        <f t="shared" si="5"/>
        <v>0</v>
      </c>
      <c r="Z18" s="92">
        <f t="shared" si="5"/>
        <v>0</v>
      </c>
      <c r="AA18" s="92">
        <f t="shared" si="5"/>
        <v>0</v>
      </c>
    </row>
    <row r="19" spans="1:27" x14ac:dyDescent="0.25">
      <c r="A19" s="41">
        <v>9</v>
      </c>
      <c r="B19" s="42"/>
      <c r="C19" s="43"/>
      <c r="D19" s="43"/>
      <c r="G19" s="93">
        <v>11</v>
      </c>
      <c r="H19" s="92">
        <f t="shared" si="4"/>
        <v>0</v>
      </c>
      <c r="I19" s="92">
        <f t="shared" si="4"/>
        <v>0</v>
      </c>
      <c r="J19" s="92">
        <f t="shared" si="4"/>
        <v>0</v>
      </c>
      <c r="K19" s="92">
        <f t="shared" si="4"/>
        <v>0</v>
      </c>
      <c r="L19" s="92">
        <f t="shared" si="4"/>
        <v>0</v>
      </c>
      <c r="M19" s="92">
        <f t="shared" si="4"/>
        <v>0</v>
      </c>
      <c r="N19" s="92">
        <f t="shared" si="4"/>
        <v>0</v>
      </c>
      <c r="O19" s="92">
        <f t="shared" si="4"/>
        <v>0</v>
      </c>
      <c r="P19" s="92">
        <f t="shared" si="4"/>
        <v>0</v>
      </c>
      <c r="Q19" s="92">
        <f t="shared" si="4"/>
        <v>0</v>
      </c>
      <c r="R19" s="92">
        <f t="shared" si="4"/>
        <v>0</v>
      </c>
      <c r="S19" s="92">
        <f t="shared" si="4"/>
        <v>0</v>
      </c>
      <c r="T19" s="92">
        <f t="shared" si="4"/>
        <v>0</v>
      </c>
      <c r="U19" s="92">
        <f t="shared" si="4"/>
        <v>0</v>
      </c>
      <c r="V19" s="92">
        <f t="shared" si="4"/>
        <v>0</v>
      </c>
      <c r="W19" s="92">
        <f t="shared" si="4"/>
        <v>0</v>
      </c>
      <c r="X19" s="92">
        <f t="shared" si="5"/>
        <v>0</v>
      </c>
      <c r="Y19" s="92">
        <f t="shared" si="5"/>
        <v>0</v>
      </c>
      <c r="Z19" s="92">
        <f t="shared" si="5"/>
        <v>0</v>
      </c>
      <c r="AA19" s="92">
        <f t="shared" si="5"/>
        <v>0</v>
      </c>
    </row>
    <row r="20" spans="1:27" x14ac:dyDescent="0.25">
      <c r="A20" s="41">
        <v>10</v>
      </c>
      <c r="B20" s="42"/>
      <c r="C20" s="43"/>
      <c r="D20" s="43"/>
      <c r="G20" s="93">
        <v>12</v>
      </c>
      <c r="H20" s="92">
        <f t="shared" si="4"/>
        <v>0</v>
      </c>
      <c r="I20" s="92">
        <f t="shared" si="4"/>
        <v>0</v>
      </c>
      <c r="J20" s="92">
        <f t="shared" si="4"/>
        <v>0</v>
      </c>
      <c r="K20" s="92">
        <f t="shared" si="4"/>
        <v>0</v>
      </c>
      <c r="L20" s="92">
        <f t="shared" si="4"/>
        <v>0</v>
      </c>
      <c r="M20" s="92">
        <f t="shared" si="4"/>
        <v>0</v>
      </c>
      <c r="N20" s="92">
        <f t="shared" si="4"/>
        <v>0</v>
      </c>
      <c r="O20" s="92">
        <f t="shared" si="4"/>
        <v>0</v>
      </c>
      <c r="P20" s="92">
        <f t="shared" si="4"/>
        <v>0</v>
      </c>
      <c r="Q20" s="92">
        <f t="shared" si="4"/>
        <v>0</v>
      </c>
      <c r="R20" s="92">
        <f t="shared" si="4"/>
        <v>0</v>
      </c>
      <c r="S20" s="92">
        <f t="shared" si="4"/>
        <v>0</v>
      </c>
      <c r="T20" s="92">
        <f t="shared" si="4"/>
        <v>0</v>
      </c>
      <c r="U20" s="92">
        <f t="shared" si="4"/>
        <v>0</v>
      </c>
      <c r="V20" s="92">
        <f t="shared" si="4"/>
        <v>0</v>
      </c>
      <c r="W20" s="92">
        <f t="shared" si="4"/>
        <v>0</v>
      </c>
      <c r="X20" s="92">
        <f t="shared" si="5"/>
        <v>0</v>
      </c>
      <c r="Y20" s="92">
        <f t="shared" si="5"/>
        <v>0</v>
      </c>
      <c r="Z20" s="92">
        <f t="shared" si="5"/>
        <v>0</v>
      </c>
      <c r="AA20" s="92">
        <f t="shared" si="5"/>
        <v>0</v>
      </c>
    </row>
    <row r="21" spans="1:27" x14ac:dyDescent="0.25">
      <c r="A21" s="41">
        <v>10</v>
      </c>
      <c r="B21" s="42"/>
      <c r="C21" s="43"/>
      <c r="D21" s="43"/>
      <c r="G21" s="93">
        <v>13</v>
      </c>
      <c r="H21" s="92">
        <f t="shared" si="4"/>
        <v>0</v>
      </c>
      <c r="I21" s="92">
        <f t="shared" si="4"/>
        <v>0</v>
      </c>
      <c r="J21" s="92">
        <f t="shared" si="4"/>
        <v>0</v>
      </c>
      <c r="K21" s="92">
        <f t="shared" si="4"/>
        <v>0</v>
      </c>
      <c r="L21" s="92">
        <f t="shared" si="4"/>
        <v>0</v>
      </c>
      <c r="M21" s="92">
        <f t="shared" si="4"/>
        <v>0</v>
      </c>
      <c r="N21" s="92">
        <f t="shared" si="4"/>
        <v>0</v>
      </c>
      <c r="O21" s="92">
        <f t="shared" si="4"/>
        <v>0</v>
      </c>
      <c r="P21" s="92">
        <f t="shared" si="4"/>
        <v>0</v>
      </c>
      <c r="Q21" s="92">
        <f t="shared" si="4"/>
        <v>0</v>
      </c>
      <c r="R21" s="92">
        <f t="shared" si="4"/>
        <v>0</v>
      </c>
      <c r="S21" s="92">
        <f t="shared" si="4"/>
        <v>0</v>
      </c>
      <c r="T21" s="92">
        <f t="shared" si="4"/>
        <v>0</v>
      </c>
      <c r="U21" s="92">
        <f t="shared" si="4"/>
        <v>0</v>
      </c>
      <c r="V21" s="92">
        <f t="shared" si="4"/>
        <v>0</v>
      </c>
      <c r="W21" s="92">
        <f t="shared" si="4"/>
        <v>0</v>
      </c>
      <c r="X21" s="92">
        <f t="shared" si="5"/>
        <v>0</v>
      </c>
      <c r="Y21" s="92">
        <f t="shared" si="5"/>
        <v>0</v>
      </c>
      <c r="Z21" s="92">
        <f t="shared" si="5"/>
        <v>0</v>
      </c>
      <c r="AA21" s="92">
        <f t="shared" si="5"/>
        <v>0</v>
      </c>
    </row>
    <row r="22" spans="1:27" x14ac:dyDescent="0.25">
      <c r="A22" s="41">
        <v>10</v>
      </c>
      <c r="B22" s="42"/>
      <c r="C22" s="43"/>
      <c r="D22" s="43"/>
      <c r="G22" s="93">
        <v>14</v>
      </c>
      <c r="H22" s="92">
        <f t="shared" si="4"/>
        <v>0</v>
      </c>
      <c r="I22" s="92">
        <f t="shared" si="4"/>
        <v>0</v>
      </c>
      <c r="J22" s="92">
        <f t="shared" si="4"/>
        <v>0</v>
      </c>
      <c r="K22" s="92">
        <f t="shared" si="4"/>
        <v>0</v>
      </c>
      <c r="L22" s="92">
        <f t="shared" si="4"/>
        <v>0</v>
      </c>
      <c r="M22" s="92">
        <f t="shared" si="4"/>
        <v>0</v>
      </c>
      <c r="N22" s="92">
        <f t="shared" si="4"/>
        <v>0</v>
      </c>
      <c r="O22" s="92">
        <f t="shared" si="4"/>
        <v>0</v>
      </c>
      <c r="P22" s="92">
        <f t="shared" si="4"/>
        <v>0</v>
      </c>
      <c r="Q22" s="92">
        <f t="shared" si="4"/>
        <v>0</v>
      </c>
      <c r="R22" s="92">
        <f t="shared" si="4"/>
        <v>0</v>
      </c>
      <c r="S22" s="92">
        <f t="shared" si="4"/>
        <v>0</v>
      </c>
      <c r="T22" s="92">
        <f t="shared" si="4"/>
        <v>0</v>
      </c>
      <c r="U22" s="92">
        <f t="shared" si="4"/>
        <v>0</v>
      </c>
      <c r="V22" s="92">
        <f t="shared" si="4"/>
        <v>0</v>
      </c>
      <c r="W22" s="92">
        <f t="shared" si="4"/>
        <v>0</v>
      </c>
      <c r="X22" s="92">
        <f t="shared" si="5"/>
        <v>0</v>
      </c>
      <c r="Y22" s="92">
        <f t="shared" si="5"/>
        <v>0</v>
      </c>
      <c r="Z22" s="92">
        <f t="shared" si="5"/>
        <v>0</v>
      </c>
      <c r="AA22" s="92">
        <f t="shared" si="5"/>
        <v>0</v>
      </c>
    </row>
    <row r="23" spans="1:27" x14ac:dyDescent="0.25">
      <c r="A23" s="41">
        <v>10</v>
      </c>
      <c r="B23" s="42"/>
      <c r="C23" s="43"/>
      <c r="D23" s="43"/>
      <c r="G23" s="7" t="s">
        <v>33</v>
      </c>
      <c r="H23" s="11">
        <f>AVERAGE(H16:H22)</f>
        <v>0</v>
      </c>
      <c r="I23" s="11">
        <f>AVERAGE(I16:I22)</f>
        <v>0</v>
      </c>
      <c r="J23" s="11">
        <f t="shared" ref="J23:AA23" si="6">AVERAGE(J16:J22)</f>
        <v>0</v>
      </c>
      <c r="K23" s="11">
        <f t="shared" si="6"/>
        <v>0</v>
      </c>
      <c r="L23" s="11">
        <f t="shared" si="6"/>
        <v>0</v>
      </c>
      <c r="M23" s="11">
        <f t="shared" si="6"/>
        <v>0</v>
      </c>
      <c r="N23" s="11">
        <f t="shared" si="6"/>
        <v>0</v>
      </c>
      <c r="O23" s="11">
        <f t="shared" si="6"/>
        <v>0</v>
      </c>
      <c r="P23" s="11">
        <f t="shared" si="6"/>
        <v>0</v>
      </c>
      <c r="Q23" s="11">
        <f t="shared" si="6"/>
        <v>0</v>
      </c>
      <c r="R23" s="11">
        <f t="shared" si="6"/>
        <v>0</v>
      </c>
      <c r="S23" s="11">
        <f t="shared" si="6"/>
        <v>0</v>
      </c>
      <c r="T23" s="11">
        <f t="shared" si="6"/>
        <v>0</v>
      </c>
      <c r="U23" s="11">
        <f t="shared" si="6"/>
        <v>0</v>
      </c>
      <c r="V23" s="11">
        <f t="shared" si="6"/>
        <v>0</v>
      </c>
      <c r="W23" s="11">
        <f t="shared" si="6"/>
        <v>0</v>
      </c>
      <c r="X23" s="11">
        <f t="shared" si="6"/>
        <v>0</v>
      </c>
      <c r="Y23" s="11">
        <f t="shared" si="6"/>
        <v>0</v>
      </c>
      <c r="Z23" s="11">
        <f t="shared" si="6"/>
        <v>0</v>
      </c>
      <c r="AA23" s="11">
        <f t="shared" si="6"/>
        <v>0</v>
      </c>
    </row>
    <row r="24" spans="1:27" x14ac:dyDescent="0.25">
      <c r="A24" s="41">
        <v>11</v>
      </c>
      <c r="B24" s="42"/>
      <c r="C24" s="43"/>
      <c r="D24" s="43"/>
      <c r="G24" s="13" t="s">
        <v>34</v>
      </c>
      <c r="H24" s="14">
        <f>SUM(H16:H22)</f>
        <v>0</v>
      </c>
      <c r="I24" s="15">
        <f t="shared" ref="I24:AA24" si="7">SUM(I16:I22)</f>
        <v>0</v>
      </c>
      <c r="J24" s="15">
        <f t="shared" si="7"/>
        <v>0</v>
      </c>
      <c r="K24" s="15">
        <f t="shared" si="7"/>
        <v>0</v>
      </c>
      <c r="L24" s="15">
        <f t="shared" si="7"/>
        <v>0</v>
      </c>
      <c r="M24" s="15">
        <f t="shared" si="7"/>
        <v>0</v>
      </c>
      <c r="N24" s="15">
        <f t="shared" si="7"/>
        <v>0</v>
      </c>
      <c r="O24" s="15">
        <f t="shared" si="7"/>
        <v>0</v>
      </c>
      <c r="P24" s="15">
        <f t="shared" si="7"/>
        <v>0</v>
      </c>
      <c r="Q24" s="15">
        <f t="shared" si="7"/>
        <v>0</v>
      </c>
      <c r="R24" s="15">
        <f t="shared" si="7"/>
        <v>0</v>
      </c>
      <c r="S24" s="15">
        <f t="shared" si="7"/>
        <v>0</v>
      </c>
      <c r="T24" s="15">
        <f t="shared" si="7"/>
        <v>0</v>
      </c>
      <c r="U24" s="15">
        <f t="shared" si="7"/>
        <v>0</v>
      </c>
      <c r="V24" s="15">
        <f t="shared" si="7"/>
        <v>0</v>
      </c>
      <c r="W24" s="15">
        <f t="shared" si="7"/>
        <v>0</v>
      </c>
      <c r="X24" s="15">
        <f t="shared" si="7"/>
        <v>0</v>
      </c>
      <c r="Y24" s="15">
        <f t="shared" si="7"/>
        <v>0</v>
      </c>
      <c r="Z24" s="15">
        <f t="shared" si="7"/>
        <v>0</v>
      </c>
      <c r="AA24" s="15">
        <f t="shared" si="7"/>
        <v>0</v>
      </c>
    </row>
    <row r="25" spans="1:27" ht="30" x14ac:dyDescent="0.25">
      <c r="A25" s="41">
        <v>12</v>
      </c>
      <c r="B25" s="42"/>
      <c r="C25" s="43"/>
      <c r="D25" s="43"/>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41">
        <v>11</v>
      </c>
      <c r="B26" s="42"/>
      <c r="C26" s="43"/>
      <c r="D26" s="43"/>
      <c r="G26" s="5"/>
      <c r="H26" s="20"/>
      <c r="I26" s="20"/>
      <c r="J26" s="20"/>
      <c r="K26" s="20"/>
      <c r="L26" s="20"/>
      <c r="M26" s="20"/>
      <c r="N26" s="20"/>
      <c r="O26" s="20"/>
      <c r="P26" s="20"/>
      <c r="Q26" s="20"/>
      <c r="R26" s="20"/>
      <c r="S26" s="20"/>
      <c r="T26" s="20"/>
      <c r="U26" s="20"/>
      <c r="V26" s="20"/>
      <c r="W26" s="20"/>
      <c r="X26" s="20"/>
      <c r="Y26" s="20"/>
      <c r="Z26" s="20"/>
      <c r="AA26" s="20"/>
    </row>
    <row r="27" spans="1:27" x14ac:dyDescent="0.25">
      <c r="A27" s="41">
        <v>12</v>
      </c>
      <c r="B27" s="42"/>
      <c r="C27" s="43"/>
      <c r="D27" s="43"/>
      <c r="G27" s="22"/>
    </row>
    <row r="28" spans="1:27" x14ac:dyDescent="0.25">
      <c r="A28" s="41">
        <v>13</v>
      </c>
      <c r="B28" s="42"/>
      <c r="C28" s="43"/>
      <c r="D28" s="43"/>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41">
        <v>14</v>
      </c>
      <c r="B29" s="42"/>
      <c r="C29" s="43"/>
      <c r="D29" s="43"/>
      <c r="G29" s="93">
        <v>15</v>
      </c>
      <c r="H29" s="92">
        <f t="shared" ref="H29:W35" si="8">SUMIFS($D$3:$D$58,$A$3:$A$58,$G29,$C$3:$C$58,H$2)</f>
        <v>0</v>
      </c>
      <c r="I29" s="92">
        <f t="shared" si="8"/>
        <v>0</v>
      </c>
      <c r="J29" s="92">
        <f t="shared" si="8"/>
        <v>0</v>
      </c>
      <c r="K29" s="92">
        <f t="shared" si="8"/>
        <v>0</v>
      </c>
      <c r="L29" s="92">
        <f t="shared" si="8"/>
        <v>0</v>
      </c>
      <c r="M29" s="92">
        <f t="shared" si="8"/>
        <v>0</v>
      </c>
      <c r="N29" s="92">
        <f t="shared" si="8"/>
        <v>0</v>
      </c>
      <c r="O29" s="92">
        <f t="shared" si="8"/>
        <v>0</v>
      </c>
      <c r="P29" s="92">
        <f t="shared" si="8"/>
        <v>0</v>
      </c>
      <c r="Q29" s="92">
        <f t="shared" si="8"/>
        <v>0</v>
      </c>
      <c r="R29" s="92">
        <f t="shared" si="8"/>
        <v>0</v>
      </c>
      <c r="S29" s="92">
        <f t="shared" si="8"/>
        <v>0</v>
      </c>
      <c r="T29" s="92">
        <f t="shared" si="8"/>
        <v>0</v>
      </c>
      <c r="U29" s="92">
        <f t="shared" si="8"/>
        <v>0</v>
      </c>
      <c r="V29" s="92">
        <f t="shared" si="8"/>
        <v>0</v>
      </c>
      <c r="W29" s="92">
        <f t="shared" si="8"/>
        <v>0</v>
      </c>
      <c r="X29" s="92">
        <f t="shared" ref="X29:AA35" si="9">SUMIFS($D$3:$D$58,$A$3:$A$58,$G29,$C$3:$C$58,X$2)</f>
        <v>0</v>
      </c>
      <c r="Y29" s="92">
        <f t="shared" si="9"/>
        <v>0</v>
      </c>
      <c r="Z29" s="92">
        <f t="shared" si="9"/>
        <v>0</v>
      </c>
      <c r="AA29" s="92">
        <f t="shared" si="9"/>
        <v>0</v>
      </c>
    </row>
    <row r="30" spans="1:27" x14ac:dyDescent="0.25">
      <c r="A30" s="41">
        <v>14</v>
      </c>
      <c r="B30" s="42"/>
      <c r="C30" s="43"/>
      <c r="D30" s="43"/>
      <c r="G30" s="93">
        <v>16</v>
      </c>
      <c r="H30" s="92">
        <f t="shared" si="8"/>
        <v>0</v>
      </c>
      <c r="I30" s="92">
        <f t="shared" si="8"/>
        <v>0</v>
      </c>
      <c r="J30" s="92">
        <f t="shared" si="8"/>
        <v>0</v>
      </c>
      <c r="K30" s="92">
        <f t="shared" si="8"/>
        <v>0</v>
      </c>
      <c r="L30" s="92">
        <f t="shared" si="8"/>
        <v>0</v>
      </c>
      <c r="M30" s="92">
        <f t="shared" si="8"/>
        <v>0</v>
      </c>
      <c r="N30" s="92">
        <f t="shared" si="8"/>
        <v>0</v>
      </c>
      <c r="O30" s="92">
        <f t="shared" si="8"/>
        <v>0</v>
      </c>
      <c r="P30" s="92">
        <f t="shared" si="8"/>
        <v>0</v>
      </c>
      <c r="Q30" s="92">
        <f t="shared" si="8"/>
        <v>0</v>
      </c>
      <c r="R30" s="92">
        <f t="shared" si="8"/>
        <v>0</v>
      </c>
      <c r="S30" s="92">
        <f t="shared" si="8"/>
        <v>0</v>
      </c>
      <c r="T30" s="92">
        <f t="shared" si="8"/>
        <v>0</v>
      </c>
      <c r="U30" s="92">
        <f t="shared" si="8"/>
        <v>0</v>
      </c>
      <c r="V30" s="92">
        <f t="shared" si="8"/>
        <v>0</v>
      </c>
      <c r="W30" s="92">
        <f t="shared" si="8"/>
        <v>0</v>
      </c>
      <c r="X30" s="92">
        <f t="shared" si="9"/>
        <v>0</v>
      </c>
      <c r="Y30" s="92">
        <f t="shared" si="9"/>
        <v>0</v>
      </c>
      <c r="Z30" s="92">
        <f t="shared" si="9"/>
        <v>0</v>
      </c>
      <c r="AA30" s="92">
        <f t="shared" si="9"/>
        <v>0</v>
      </c>
    </row>
    <row r="31" spans="1:27" x14ac:dyDescent="0.25">
      <c r="A31" s="41">
        <v>17</v>
      </c>
      <c r="B31" s="42"/>
      <c r="C31" s="43"/>
      <c r="D31" s="43"/>
      <c r="G31" s="93">
        <v>17</v>
      </c>
      <c r="H31" s="92">
        <f t="shared" si="8"/>
        <v>0</v>
      </c>
      <c r="I31" s="92">
        <f t="shared" si="8"/>
        <v>0</v>
      </c>
      <c r="J31" s="92">
        <f t="shared" si="8"/>
        <v>0</v>
      </c>
      <c r="K31" s="92">
        <f t="shared" si="8"/>
        <v>0</v>
      </c>
      <c r="L31" s="92">
        <f t="shared" si="8"/>
        <v>0</v>
      </c>
      <c r="M31" s="92">
        <f t="shared" si="8"/>
        <v>0</v>
      </c>
      <c r="N31" s="92">
        <f t="shared" si="8"/>
        <v>0</v>
      </c>
      <c r="O31" s="92">
        <f t="shared" si="8"/>
        <v>0</v>
      </c>
      <c r="P31" s="92">
        <f t="shared" si="8"/>
        <v>0</v>
      </c>
      <c r="Q31" s="92">
        <f t="shared" si="8"/>
        <v>0</v>
      </c>
      <c r="R31" s="92">
        <f t="shared" si="8"/>
        <v>0</v>
      </c>
      <c r="S31" s="92">
        <f t="shared" si="8"/>
        <v>0</v>
      </c>
      <c r="T31" s="92">
        <f t="shared" si="8"/>
        <v>0</v>
      </c>
      <c r="U31" s="92">
        <f t="shared" si="8"/>
        <v>0</v>
      </c>
      <c r="V31" s="92">
        <f t="shared" si="8"/>
        <v>0</v>
      </c>
      <c r="W31" s="92">
        <f t="shared" si="8"/>
        <v>0</v>
      </c>
      <c r="X31" s="92">
        <f t="shared" si="9"/>
        <v>0</v>
      </c>
      <c r="Y31" s="92">
        <f t="shared" si="9"/>
        <v>0</v>
      </c>
      <c r="Z31" s="92">
        <f t="shared" si="9"/>
        <v>0</v>
      </c>
      <c r="AA31" s="92">
        <f t="shared" si="9"/>
        <v>0</v>
      </c>
    </row>
    <row r="32" spans="1:27" x14ac:dyDescent="0.25">
      <c r="A32" s="41">
        <v>17</v>
      </c>
      <c r="B32" s="42"/>
      <c r="C32" s="43"/>
      <c r="D32" s="43"/>
      <c r="G32" s="93">
        <v>18</v>
      </c>
      <c r="H32" s="92">
        <f t="shared" si="8"/>
        <v>0</v>
      </c>
      <c r="I32" s="92">
        <f t="shared" si="8"/>
        <v>0</v>
      </c>
      <c r="J32" s="92">
        <f t="shared" si="8"/>
        <v>0</v>
      </c>
      <c r="K32" s="92">
        <f t="shared" si="8"/>
        <v>0</v>
      </c>
      <c r="L32" s="92">
        <f t="shared" si="8"/>
        <v>0</v>
      </c>
      <c r="M32" s="92">
        <f t="shared" si="8"/>
        <v>0</v>
      </c>
      <c r="N32" s="92">
        <f t="shared" si="8"/>
        <v>0</v>
      </c>
      <c r="O32" s="92">
        <f t="shared" si="8"/>
        <v>0</v>
      </c>
      <c r="P32" s="92">
        <f t="shared" si="8"/>
        <v>0</v>
      </c>
      <c r="Q32" s="92">
        <f t="shared" si="8"/>
        <v>0</v>
      </c>
      <c r="R32" s="92">
        <f t="shared" si="8"/>
        <v>0</v>
      </c>
      <c r="S32" s="92">
        <f t="shared" si="8"/>
        <v>0</v>
      </c>
      <c r="T32" s="92">
        <f t="shared" si="8"/>
        <v>0</v>
      </c>
      <c r="U32" s="92">
        <f t="shared" si="8"/>
        <v>0</v>
      </c>
      <c r="V32" s="92">
        <f t="shared" si="8"/>
        <v>0</v>
      </c>
      <c r="W32" s="92">
        <f t="shared" si="8"/>
        <v>0</v>
      </c>
      <c r="X32" s="92">
        <f t="shared" si="9"/>
        <v>0</v>
      </c>
      <c r="Y32" s="92">
        <f t="shared" si="9"/>
        <v>0</v>
      </c>
      <c r="Z32" s="92">
        <f t="shared" si="9"/>
        <v>0</v>
      </c>
      <c r="AA32" s="92">
        <f t="shared" si="9"/>
        <v>0</v>
      </c>
    </row>
    <row r="33" spans="1:27" x14ac:dyDescent="0.25">
      <c r="A33" s="41">
        <v>19</v>
      </c>
      <c r="B33" s="42"/>
      <c r="C33" s="43"/>
      <c r="D33" s="43"/>
      <c r="G33" s="93">
        <v>19</v>
      </c>
      <c r="H33" s="92">
        <f t="shared" si="8"/>
        <v>0</v>
      </c>
      <c r="I33" s="92">
        <f t="shared" si="8"/>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si="8"/>
        <v>0</v>
      </c>
      <c r="T33" s="92">
        <f t="shared" si="8"/>
        <v>0</v>
      </c>
      <c r="U33" s="92">
        <f t="shared" si="8"/>
        <v>0</v>
      </c>
      <c r="V33" s="92">
        <f t="shared" si="8"/>
        <v>0</v>
      </c>
      <c r="W33" s="92">
        <f t="shared" si="8"/>
        <v>0</v>
      </c>
      <c r="X33" s="92">
        <f t="shared" si="9"/>
        <v>0</v>
      </c>
      <c r="Y33" s="92">
        <f t="shared" si="9"/>
        <v>0</v>
      </c>
      <c r="Z33" s="92">
        <f t="shared" si="9"/>
        <v>0</v>
      </c>
      <c r="AA33" s="92">
        <f t="shared" si="9"/>
        <v>0</v>
      </c>
    </row>
    <row r="34" spans="1:27" x14ac:dyDescent="0.25">
      <c r="A34" s="41">
        <v>21</v>
      </c>
      <c r="B34" s="42"/>
      <c r="C34" s="43"/>
      <c r="D34" s="43"/>
      <c r="G34" s="93">
        <v>20</v>
      </c>
      <c r="H34" s="92">
        <f t="shared" si="8"/>
        <v>0</v>
      </c>
      <c r="I34" s="92">
        <f t="shared" si="8"/>
        <v>0</v>
      </c>
      <c r="J34" s="92">
        <f t="shared" si="8"/>
        <v>0</v>
      </c>
      <c r="K34" s="92">
        <f t="shared" si="8"/>
        <v>0</v>
      </c>
      <c r="L34" s="92">
        <f t="shared" si="8"/>
        <v>0</v>
      </c>
      <c r="M34" s="92">
        <f t="shared" si="8"/>
        <v>0</v>
      </c>
      <c r="N34" s="92">
        <f t="shared" si="8"/>
        <v>0</v>
      </c>
      <c r="O34" s="92">
        <f t="shared" si="8"/>
        <v>0</v>
      </c>
      <c r="P34" s="92">
        <f t="shared" si="8"/>
        <v>0</v>
      </c>
      <c r="Q34" s="92">
        <f t="shared" si="8"/>
        <v>0</v>
      </c>
      <c r="R34" s="92">
        <f t="shared" si="8"/>
        <v>0</v>
      </c>
      <c r="S34" s="92">
        <f t="shared" si="8"/>
        <v>0</v>
      </c>
      <c r="T34" s="92">
        <f t="shared" si="8"/>
        <v>0</v>
      </c>
      <c r="U34" s="92">
        <f t="shared" si="8"/>
        <v>0</v>
      </c>
      <c r="V34" s="92">
        <f t="shared" si="8"/>
        <v>0</v>
      </c>
      <c r="W34" s="92">
        <f t="shared" si="8"/>
        <v>0</v>
      </c>
      <c r="X34" s="92">
        <f t="shared" si="9"/>
        <v>0</v>
      </c>
      <c r="Y34" s="92">
        <f t="shared" si="9"/>
        <v>0</v>
      </c>
      <c r="Z34" s="92">
        <f t="shared" si="9"/>
        <v>0</v>
      </c>
      <c r="AA34" s="92">
        <f t="shared" si="9"/>
        <v>0</v>
      </c>
    </row>
    <row r="35" spans="1:27" x14ac:dyDescent="0.25">
      <c r="A35" s="41">
        <v>21</v>
      </c>
      <c r="B35" s="42"/>
      <c r="C35" s="43"/>
      <c r="D35" s="43"/>
      <c r="G35" s="93">
        <v>21</v>
      </c>
      <c r="H35" s="92">
        <f t="shared" si="8"/>
        <v>0</v>
      </c>
      <c r="I35" s="92">
        <f t="shared" si="8"/>
        <v>0</v>
      </c>
      <c r="J35" s="92">
        <f t="shared" si="8"/>
        <v>0</v>
      </c>
      <c r="K35" s="92">
        <f t="shared" si="8"/>
        <v>0</v>
      </c>
      <c r="L35" s="92">
        <f t="shared" si="8"/>
        <v>0</v>
      </c>
      <c r="M35" s="92">
        <f t="shared" si="8"/>
        <v>0</v>
      </c>
      <c r="N35" s="92">
        <f t="shared" si="8"/>
        <v>0</v>
      </c>
      <c r="O35" s="92">
        <f t="shared" si="8"/>
        <v>0</v>
      </c>
      <c r="P35" s="92">
        <f t="shared" si="8"/>
        <v>0</v>
      </c>
      <c r="Q35" s="92">
        <f t="shared" si="8"/>
        <v>0</v>
      </c>
      <c r="R35" s="92">
        <f t="shared" si="8"/>
        <v>0</v>
      </c>
      <c r="S35" s="92">
        <f t="shared" si="8"/>
        <v>0</v>
      </c>
      <c r="T35" s="92">
        <f t="shared" si="8"/>
        <v>0</v>
      </c>
      <c r="U35" s="92">
        <f t="shared" si="8"/>
        <v>0</v>
      </c>
      <c r="V35" s="92">
        <f t="shared" si="8"/>
        <v>0</v>
      </c>
      <c r="W35" s="92">
        <f t="shared" si="8"/>
        <v>0</v>
      </c>
      <c r="X35" s="92">
        <f t="shared" si="9"/>
        <v>0</v>
      </c>
      <c r="Y35" s="92">
        <f t="shared" si="9"/>
        <v>0</v>
      </c>
      <c r="Z35" s="92">
        <f t="shared" si="9"/>
        <v>0</v>
      </c>
      <c r="AA35" s="92">
        <f t="shared" si="9"/>
        <v>0</v>
      </c>
    </row>
    <row r="36" spans="1:27" x14ac:dyDescent="0.25">
      <c r="A36" s="41">
        <v>21</v>
      </c>
      <c r="B36" s="42"/>
      <c r="C36" s="43"/>
      <c r="D36" s="43"/>
      <c r="G36" s="7" t="s">
        <v>33</v>
      </c>
      <c r="H36" s="11">
        <f>AVERAGE(H29:H35)</f>
        <v>0</v>
      </c>
      <c r="I36" s="11">
        <f>AVERAGE(I29:I35)</f>
        <v>0</v>
      </c>
      <c r="J36" s="11">
        <f t="shared" ref="J36:AA36" si="10">AVERAGE(J29:J35)</f>
        <v>0</v>
      </c>
      <c r="K36" s="11">
        <f t="shared" si="10"/>
        <v>0</v>
      </c>
      <c r="L36" s="11">
        <f t="shared" si="10"/>
        <v>0</v>
      </c>
      <c r="M36" s="11">
        <f t="shared" si="10"/>
        <v>0</v>
      </c>
      <c r="N36" s="11">
        <f t="shared" si="10"/>
        <v>0</v>
      </c>
      <c r="O36" s="11">
        <f t="shared" si="10"/>
        <v>0</v>
      </c>
      <c r="P36" s="11">
        <f t="shared" si="10"/>
        <v>0</v>
      </c>
      <c r="Q36" s="11">
        <f t="shared" si="10"/>
        <v>0</v>
      </c>
      <c r="R36" s="11">
        <f t="shared" si="10"/>
        <v>0</v>
      </c>
      <c r="S36" s="11">
        <f t="shared" si="10"/>
        <v>0</v>
      </c>
      <c r="T36" s="11">
        <f t="shared" si="10"/>
        <v>0</v>
      </c>
      <c r="U36" s="11">
        <f t="shared" si="10"/>
        <v>0</v>
      </c>
      <c r="V36" s="11">
        <f t="shared" si="10"/>
        <v>0</v>
      </c>
      <c r="W36" s="11">
        <f t="shared" si="10"/>
        <v>0</v>
      </c>
      <c r="X36" s="11">
        <f t="shared" si="10"/>
        <v>0</v>
      </c>
      <c r="Y36" s="11">
        <f t="shared" si="10"/>
        <v>0</v>
      </c>
      <c r="Z36" s="11">
        <f t="shared" si="10"/>
        <v>0</v>
      </c>
      <c r="AA36" s="11">
        <f t="shared" si="10"/>
        <v>0</v>
      </c>
    </row>
    <row r="37" spans="1:27" x14ac:dyDescent="0.25">
      <c r="A37" s="41">
        <v>21</v>
      </c>
      <c r="B37" s="42"/>
      <c r="C37" s="43"/>
      <c r="D37" s="43"/>
      <c r="G37" s="13" t="s">
        <v>34</v>
      </c>
      <c r="H37" s="14">
        <f>SUM(H29:H35)</f>
        <v>0</v>
      </c>
      <c r="I37" s="15">
        <f t="shared" ref="I37:AA37" si="11">SUM(I29:I35)</f>
        <v>0</v>
      </c>
      <c r="J37" s="15">
        <f t="shared" si="11"/>
        <v>0</v>
      </c>
      <c r="K37" s="15">
        <f t="shared" si="11"/>
        <v>0</v>
      </c>
      <c r="L37" s="15">
        <f t="shared" si="11"/>
        <v>0</v>
      </c>
      <c r="M37" s="15">
        <f t="shared" si="11"/>
        <v>0</v>
      </c>
      <c r="N37" s="15">
        <f t="shared" si="11"/>
        <v>0</v>
      </c>
      <c r="O37" s="15">
        <f t="shared" si="11"/>
        <v>0</v>
      </c>
      <c r="P37" s="15">
        <f t="shared" si="11"/>
        <v>0</v>
      </c>
      <c r="Q37" s="15">
        <f t="shared" si="11"/>
        <v>0</v>
      </c>
      <c r="R37" s="15">
        <f t="shared" si="11"/>
        <v>0</v>
      </c>
      <c r="S37" s="15">
        <f t="shared" si="11"/>
        <v>0</v>
      </c>
      <c r="T37" s="15">
        <f t="shared" si="11"/>
        <v>0</v>
      </c>
      <c r="U37" s="15">
        <f t="shared" si="11"/>
        <v>0</v>
      </c>
      <c r="V37" s="15">
        <f t="shared" si="11"/>
        <v>0</v>
      </c>
      <c r="W37" s="15">
        <f t="shared" si="11"/>
        <v>0</v>
      </c>
      <c r="X37" s="15">
        <f t="shared" si="11"/>
        <v>0</v>
      </c>
      <c r="Y37" s="15">
        <f t="shared" si="11"/>
        <v>0</v>
      </c>
      <c r="Z37" s="15">
        <f t="shared" si="11"/>
        <v>0</v>
      </c>
      <c r="AA37" s="15">
        <f t="shared" si="11"/>
        <v>0</v>
      </c>
    </row>
    <row r="38" spans="1:27" ht="30" x14ac:dyDescent="0.25">
      <c r="A38" s="41">
        <v>23</v>
      </c>
      <c r="B38" s="42"/>
      <c r="C38" s="43"/>
      <c r="D38" s="43"/>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41">
        <v>23</v>
      </c>
      <c r="B39" s="42"/>
      <c r="C39" s="43"/>
      <c r="D39" s="43"/>
      <c r="G39" s="5"/>
      <c r="H39" s="20"/>
      <c r="I39" s="20"/>
      <c r="J39" s="20"/>
      <c r="K39" s="20"/>
      <c r="L39" s="20"/>
      <c r="M39" s="20"/>
      <c r="N39" s="20"/>
      <c r="O39" s="20"/>
      <c r="P39" s="20"/>
      <c r="Q39" s="20"/>
      <c r="R39" s="20"/>
      <c r="S39" s="20"/>
      <c r="T39" s="20"/>
      <c r="U39" s="20"/>
      <c r="V39" s="20"/>
      <c r="W39" s="20"/>
      <c r="X39" s="20"/>
      <c r="Y39" s="20"/>
      <c r="Z39" s="20"/>
      <c r="AA39" s="20"/>
    </row>
    <row r="40" spans="1:27" x14ac:dyDescent="0.25">
      <c r="A40" s="41">
        <v>23</v>
      </c>
      <c r="B40" s="42"/>
      <c r="C40" s="43"/>
      <c r="D40" s="43"/>
      <c r="G40" s="22"/>
    </row>
    <row r="41" spans="1:27" x14ac:dyDescent="0.25">
      <c r="A41" s="41">
        <v>23</v>
      </c>
      <c r="B41" s="42"/>
      <c r="C41" s="43"/>
      <c r="D41" s="43"/>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41">
        <v>23</v>
      </c>
      <c r="B42" s="42"/>
      <c r="C42" s="43"/>
      <c r="D42" s="43"/>
      <c r="G42" s="32">
        <v>22</v>
      </c>
      <c r="H42" s="92">
        <f t="shared" ref="H42:W51" si="12">SUMIFS($D$3:$D$58,$A$3:$A$58,$G42,$C$3:$C$58,H$2)</f>
        <v>0</v>
      </c>
      <c r="I42" s="92">
        <f t="shared" si="12"/>
        <v>0</v>
      </c>
      <c r="J42" s="92">
        <f t="shared" si="12"/>
        <v>0</v>
      </c>
      <c r="K42" s="92">
        <f t="shared" si="12"/>
        <v>0</v>
      </c>
      <c r="L42" s="92">
        <f t="shared" si="12"/>
        <v>0</v>
      </c>
      <c r="M42" s="92">
        <f t="shared" si="12"/>
        <v>0</v>
      </c>
      <c r="N42" s="92">
        <f t="shared" si="12"/>
        <v>0</v>
      </c>
      <c r="O42" s="92">
        <f t="shared" si="12"/>
        <v>0</v>
      </c>
      <c r="P42" s="92">
        <f t="shared" si="12"/>
        <v>0</v>
      </c>
      <c r="Q42" s="92">
        <f t="shared" si="12"/>
        <v>0</v>
      </c>
      <c r="R42" s="92">
        <f t="shared" si="12"/>
        <v>0</v>
      </c>
      <c r="S42" s="92">
        <f t="shared" si="12"/>
        <v>0</v>
      </c>
      <c r="T42" s="92">
        <f t="shared" si="12"/>
        <v>0</v>
      </c>
      <c r="U42" s="92">
        <f t="shared" si="12"/>
        <v>0</v>
      </c>
      <c r="V42" s="92">
        <f t="shared" si="12"/>
        <v>0</v>
      </c>
      <c r="W42" s="92">
        <f t="shared" si="12"/>
        <v>0</v>
      </c>
      <c r="X42" s="92">
        <f t="shared" ref="X42:AA51" si="13">SUMIFS($D$3:$D$58,$A$3:$A$58,$G42,$C$3:$C$58,X$2)</f>
        <v>0</v>
      </c>
      <c r="Y42" s="92">
        <f t="shared" si="13"/>
        <v>0</v>
      </c>
      <c r="Z42" s="92">
        <f t="shared" si="13"/>
        <v>0</v>
      </c>
      <c r="AA42" s="92">
        <f t="shared" si="13"/>
        <v>0</v>
      </c>
    </row>
    <row r="43" spans="1:27" x14ac:dyDescent="0.25">
      <c r="A43" s="41">
        <v>27</v>
      </c>
      <c r="B43" s="42"/>
      <c r="C43" s="43"/>
      <c r="D43" s="43"/>
      <c r="G43" s="33">
        <v>23</v>
      </c>
      <c r="H43" s="92">
        <f t="shared" si="12"/>
        <v>0</v>
      </c>
      <c r="I43" s="92">
        <f t="shared" si="12"/>
        <v>0</v>
      </c>
      <c r="J43" s="92">
        <f t="shared" si="12"/>
        <v>0</v>
      </c>
      <c r="K43" s="92">
        <f t="shared" si="12"/>
        <v>0</v>
      </c>
      <c r="L43" s="92">
        <f t="shared" si="12"/>
        <v>0</v>
      </c>
      <c r="M43" s="92">
        <f t="shared" si="12"/>
        <v>0</v>
      </c>
      <c r="N43" s="92">
        <f t="shared" si="12"/>
        <v>0</v>
      </c>
      <c r="O43" s="92">
        <f t="shared" si="12"/>
        <v>0</v>
      </c>
      <c r="P43" s="92">
        <f t="shared" si="12"/>
        <v>0</v>
      </c>
      <c r="Q43" s="92">
        <f t="shared" si="12"/>
        <v>0</v>
      </c>
      <c r="R43" s="92">
        <f t="shared" si="12"/>
        <v>0</v>
      </c>
      <c r="S43" s="92">
        <f t="shared" si="12"/>
        <v>0</v>
      </c>
      <c r="T43" s="92">
        <f t="shared" si="12"/>
        <v>0</v>
      </c>
      <c r="U43" s="92">
        <f t="shared" si="12"/>
        <v>0</v>
      </c>
      <c r="V43" s="92">
        <f t="shared" si="12"/>
        <v>0</v>
      </c>
      <c r="W43" s="92">
        <f t="shared" si="12"/>
        <v>0</v>
      </c>
      <c r="X43" s="92">
        <f t="shared" si="13"/>
        <v>0</v>
      </c>
      <c r="Y43" s="92">
        <f t="shared" si="13"/>
        <v>0</v>
      </c>
      <c r="Z43" s="92">
        <f t="shared" si="13"/>
        <v>0</v>
      </c>
      <c r="AA43" s="92">
        <f t="shared" si="13"/>
        <v>0</v>
      </c>
    </row>
    <row r="44" spans="1:27" x14ac:dyDescent="0.25">
      <c r="A44" s="41">
        <v>26</v>
      </c>
      <c r="B44" s="42"/>
      <c r="C44" s="43"/>
      <c r="D44" s="43"/>
      <c r="G44" s="34">
        <v>24</v>
      </c>
      <c r="H44" s="92">
        <f t="shared" si="12"/>
        <v>0</v>
      </c>
      <c r="I44" s="92">
        <f t="shared" si="12"/>
        <v>0</v>
      </c>
      <c r="J44" s="92">
        <f t="shared" si="12"/>
        <v>0</v>
      </c>
      <c r="K44" s="92">
        <f t="shared" si="12"/>
        <v>0</v>
      </c>
      <c r="L44" s="92">
        <f t="shared" si="12"/>
        <v>0</v>
      </c>
      <c r="M44" s="92">
        <f t="shared" si="12"/>
        <v>0</v>
      </c>
      <c r="N44" s="92">
        <f t="shared" si="12"/>
        <v>0</v>
      </c>
      <c r="O44" s="92">
        <f t="shared" si="12"/>
        <v>0</v>
      </c>
      <c r="P44" s="92">
        <f t="shared" si="12"/>
        <v>0</v>
      </c>
      <c r="Q44" s="92">
        <f t="shared" si="12"/>
        <v>0</v>
      </c>
      <c r="R44" s="92">
        <f t="shared" si="12"/>
        <v>0</v>
      </c>
      <c r="S44" s="92">
        <f t="shared" si="12"/>
        <v>0</v>
      </c>
      <c r="T44" s="92">
        <f t="shared" si="12"/>
        <v>0</v>
      </c>
      <c r="U44" s="92">
        <f t="shared" si="12"/>
        <v>0</v>
      </c>
      <c r="V44" s="92">
        <f t="shared" si="12"/>
        <v>0</v>
      </c>
      <c r="W44" s="92">
        <f t="shared" si="12"/>
        <v>0</v>
      </c>
      <c r="X44" s="92">
        <f t="shared" si="13"/>
        <v>0</v>
      </c>
      <c r="Y44" s="92">
        <f t="shared" si="13"/>
        <v>0</v>
      </c>
      <c r="Z44" s="92">
        <f t="shared" si="13"/>
        <v>0</v>
      </c>
      <c r="AA44" s="92">
        <f t="shared" si="13"/>
        <v>0</v>
      </c>
    </row>
    <row r="45" spans="1:27" x14ac:dyDescent="0.25">
      <c r="A45" s="41">
        <v>27</v>
      </c>
      <c r="B45" s="42"/>
      <c r="C45" s="43"/>
      <c r="D45" s="43"/>
      <c r="G45" s="34">
        <v>25</v>
      </c>
      <c r="H45" s="92">
        <f t="shared" si="12"/>
        <v>0</v>
      </c>
      <c r="I45" s="92">
        <f t="shared" si="12"/>
        <v>0</v>
      </c>
      <c r="J45" s="92">
        <f t="shared" si="12"/>
        <v>0</v>
      </c>
      <c r="K45" s="92">
        <f t="shared" si="12"/>
        <v>0</v>
      </c>
      <c r="L45" s="92">
        <f t="shared" si="12"/>
        <v>0</v>
      </c>
      <c r="M45" s="92">
        <f t="shared" si="12"/>
        <v>0</v>
      </c>
      <c r="N45" s="92">
        <f t="shared" si="12"/>
        <v>0</v>
      </c>
      <c r="O45" s="92">
        <f t="shared" si="12"/>
        <v>0</v>
      </c>
      <c r="P45" s="92">
        <f t="shared" si="12"/>
        <v>0</v>
      </c>
      <c r="Q45" s="92">
        <f t="shared" si="12"/>
        <v>0</v>
      </c>
      <c r="R45" s="92">
        <f t="shared" si="12"/>
        <v>0</v>
      </c>
      <c r="S45" s="92">
        <f t="shared" si="12"/>
        <v>0</v>
      </c>
      <c r="T45" s="92">
        <f t="shared" si="12"/>
        <v>0</v>
      </c>
      <c r="U45" s="92">
        <f t="shared" si="12"/>
        <v>0</v>
      </c>
      <c r="V45" s="92">
        <f t="shared" si="12"/>
        <v>0</v>
      </c>
      <c r="W45" s="92">
        <f t="shared" si="12"/>
        <v>0</v>
      </c>
      <c r="X45" s="92">
        <f t="shared" si="13"/>
        <v>0</v>
      </c>
      <c r="Y45" s="92">
        <f t="shared" si="13"/>
        <v>0</v>
      </c>
      <c r="Z45" s="92">
        <f t="shared" si="13"/>
        <v>0</v>
      </c>
      <c r="AA45" s="92">
        <f t="shared" si="13"/>
        <v>0</v>
      </c>
    </row>
    <row r="46" spans="1:27" x14ac:dyDescent="0.25">
      <c r="A46" s="41">
        <v>27</v>
      </c>
      <c r="B46" s="42"/>
      <c r="C46" s="43"/>
      <c r="D46" s="43"/>
      <c r="G46" s="34">
        <v>26</v>
      </c>
      <c r="H46" s="92">
        <f t="shared" si="12"/>
        <v>0</v>
      </c>
      <c r="I46" s="92">
        <f t="shared" si="12"/>
        <v>0</v>
      </c>
      <c r="J46" s="92">
        <f t="shared" si="12"/>
        <v>0</v>
      </c>
      <c r="K46" s="92">
        <f t="shared" si="12"/>
        <v>0</v>
      </c>
      <c r="L46" s="92">
        <f t="shared" si="12"/>
        <v>0</v>
      </c>
      <c r="M46" s="92">
        <f t="shared" si="12"/>
        <v>0</v>
      </c>
      <c r="N46" s="92">
        <f t="shared" si="12"/>
        <v>0</v>
      </c>
      <c r="O46" s="92">
        <f t="shared" si="12"/>
        <v>0</v>
      </c>
      <c r="P46" s="92">
        <f t="shared" si="12"/>
        <v>0</v>
      </c>
      <c r="Q46" s="92">
        <f t="shared" si="12"/>
        <v>0</v>
      </c>
      <c r="R46" s="92">
        <f t="shared" si="12"/>
        <v>0</v>
      </c>
      <c r="S46" s="92">
        <f t="shared" si="12"/>
        <v>0</v>
      </c>
      <c r="T46" s="92">
        <f t="shared" si="12"/>
        <v>0</v>
      </c>
      <c r="U46" s="92">
        <f t="shared" si="12"/>
        <v>0</v>
      </c>
      <c r="V46" s="92">
        <f t="shared" si="12"/>
        <v>0</v>
      </c>
      <c r="W46" s="92">
        <f t="shared" si="12"/>
        <v>0</v>
      </c>
      <c r="X46" s="92">
        <f t="shared" si="13"/>
        <v>0</v>
      </c>
      <c r="Y46" s="92">
        <f t="shared" si="13"/>
        <v>0</v>
      </c>
      <c r="Z46" s="92">
        <f t="shared" si="13"/>
        <v>0</v>
      </c>
      <c r="AA46" s="92">
        <f t="shared" si="13"/>
        <v>0</v>
      </c>
    </row>
    <row r="47" spans="1:27" x14ac:dyDescent="0.25">
      <c r="A47" s="41">
        <v>27</v>
      </c>
      <c r="B47" s="42"/>
      <c r="C47" s="43"/>
      <c r="D47" s="43"/>
      <c r="G47" s="34">
        <v>27</v>
      </c>
      <c r="H47" s="92">
        <f t="shared" si="12"/>
        <v>0</v>
      </c>
      <c r="I47" s="92">
        <f t="shared" si="12"/>
        <v>0</v>
      </c>
      <c r="J47" s="92">
        <f t="shared" si="12"/>
        <v>0</v>
      </c>
      <c r="K47" s="92">
        <f t="shared" si="12"/>
        <v>0</v>
      </c>
      <c r="L47" s="92">
        <f t="shared" si="12"/>
        <v>0</v>
      </c>
      <c r="M47" s="92">
        <f t="shared" si="12"/>
        <v>0</v>
      </c>
      <c r="N47" s="92">
        <f t="shared" si="12"/>
        <v>0</v>
      </c>
      <c r="O47" s="92">
        <f t="shared" si="12"/>
        <v>0</v>
      </c>
      <c r="P47" s="92">
        <f t="shared" si="12"/>
        <v>0</v>
      </c>
      <c r="Q47" s="92">
        <f t="shared" si="12"/>
        <v>0</v>
      </c>
      <c r="R47" s="92">
        <f t="shared" si="12"/>
        <v>0</v>
      </c>
      <c r="S47" s="92">
        <f t="shared" si="12"/>
        <v>0</v>
      </c>
      <c r="T47" s="92">
        <f t="shared" si="12"/>
        <v>0</v>
      </c>
      <c r="U47" s="92">
        <f t="shared" si="12"/>
        <v>0</v>
      </c>
      <c r="V47" s="92">
        <f t="shared" si="12"/>
        <v>0</v>
      </c>
      <c r="W47" s="92">
        <f t="shared" si="12"/>
        <v>0</v>
      </c>
      <c r="X47" s="92">
        <f t="shared" si="13"/>
        <v>0</v>
      </c>
      <c r="Y47" s="92">
        <f t="shared" si="13"/>
        <v>0</v>
      </c>
      <c r="Z47" s="92">
        <f t="shared" si="13"/>
        <v>0</v>
      </c>
      <c r="AA47" s="92">
        <f t="shared" si="13"/>
        <v>0</v>
      </c>
    </row>
    <row r="48" spans="1:27" x14ac:dyDescent="0.25">
      <c r="A48" s="41">
        <v>26</v>
      </c>
      <c r="B48" s="42"/>
      <c r="C48" s="43"/>
      <c r="D48" s="43"/>
      <c r="G48" s="34">
        <v>28</v>
      </c>
      <c r="H48" s="92">
        <f t="shared" si="12"/>
        <v>0</v>
      </c>
      <c r="I48" s="92">
        <f t="shared" si="12"/>
        <v>0</v>
      </c>
      <c r="J48" s="92">
        <f t="shared" si="12"/>
        <v>0</v>
      </c>
      <c r="K48" s="92">
        <f t="shared" si="12"/>
        <v>0</v>
      </c>
      <c r="L48" s="92">
        <f t="shared" si="12"/>
        <v>0</v>
      </c>
      <c r="M48" s="92">
        <f t="shared" si="12"/>
        <v>0</v>
      </c>
      <c r="N48" s="92">
        <f t="shared" si="12"/>
        <v>0</v>
      </c>
      <c r="O48" s="92">
        <f t="shared" si="12"/>
        <v>0</v>
      </c>
      <c r="P48" s="92">
        <f t="shared" si="12"/>
        <v>0</v>
      </c>
      <c r="Q48" s="92">
        <f t="shared" si="12"/>
        <v>0</v>
      </c>
      <c r="R48" s="92">
        <f t="shared" si="12"/>
        <v>0</v>
      </c>
      <c r="S48" s="92">
        <f t="shared" si="12"/>
        <v>0</v>
      </c>
      <c r="T48" s="92">
        <f t="shared" si="12"/>
        <v>0</v>
      </c>
      <c r="U48" s="92">
        <f t="shared" si="12"/>
        <v>0</v>
      </c>
      <c r="V48" s="92">
        <f t="shared" si="12"/>
        <v>0</v>
      </c>
      <c r="W48" s="92">
        <f t="shared" si="12"/>
        <v>0</v>
      </c>
      <c r="X48" s="92">
        <f t="shared" si="13"/>
        <v>0</v>
      </c>
      <c r="Y48" s="92">
        <f t="shared" si="13"/>
        <v>0</v>
      </c>
      <c r="Z48" s="92">
        <f t="shared" si="13"/>
        <v>0</v>
      </c>
      <c r="AA48" s="92">
        <f t="shared" si="13"/>
        <v>0</v>
      </c>
    </row>
    <row r="49" spans="1:27" x14ac:dyDescent="0.25">
      <c r="A49" s="41">
        <v>28</v>
      </c>
      <c r="B49" s="42"/>
      <c r="C49" s="43"/>
      <c r="D49" s="43"/>
      <c r="G49" s="35">
        <v>29</v>
      </c>
      <c r="H49" s="92">
        <f t="shared" si="12"/>
        <v>0</v>
      </c>
      <c r="I49" s="92">
        <f t="shared" si="12"/>
        <v>0</v>
      </c>
      <c r="J49" s="92">
        <f t="shared" si="12"/>
        <v>0</v>
      </c>
      <c r="K49" s="92">
        <f t="shared" si="12"/>
        <v>0</v>
      </c>
      <c r="L49" s="92">
        <f t="shared" si="12"/>
        <v>0</v>
      </c>
      <c r="M49" s="92">
        <f t="shared" si="12"/>
        <v>0</v>
      </c>
      <c r="N49" s="92">
        <f t="shared" si="12"/>
        <v>0</v>
      </c>
      <c r="O49" s="92">
        <f t="shared" si="12"/>
        <v>0</v>
      </c>
      <c r="P49" s="92">
        <f t="shared" si="12"/>
        <v>0</v>
      </c>
      <c r="Q49" s="92">
        <f t="shared" si="12"/>
        <v>0</v>
      </c>
      <c r="R49" s="92">
        <f t="shared" si="12"/>
        <v>0</v>
      </c>
      <c r="S49" s="92">
        <f t="shared" si="12"/>
        <v>0</v>
      </c>
      <c r="T49" s="92">
        <f t="shared" si="12"/>
        <v>0</v>
      </c>
      <c r="U49" s="92">
        <f t="shared" si="12"/>
        <v>0</v>
      </c>
      <c r="V49" s="92">
        <f t="shared" si="12"/>
        <v>0</v>
      </c>
      <c r="W49" s="92">
        <f t="shared" si="12"/>
        <v>0</v>
      </c>
      <c r="X49" s="92">
        <f t="shared" si="13"/>
        <v>0</v>
      </c>
      <c r="Y49" s="92">
        <f t="shared" si="13"/>
        <v>0</v>
      </c>
      <c r="Z49" s="92">
        <f t="shared" si="13"/>
        <v>0</v>
      </c>
      <c r="AA49" s="92">
        <f t="shared" si="13"/>
        <v>0</v>
      </c>
    </row>
    <row r="50" spans="1:27" x14ac:dyDescent="0.25">
      <c r="A50" s="41">
        <v>28</v>
      </c>
      <c r="B50" s="42"/>
      <c r="C50" s="43"/>
      <c r="D50" s="43"/>
      <c r="G50" s="33">
        <v>30</v>
      </c>
      <c r="H50" s="92">
        <f t="shared" si="12"/>
        <v>0</v>
      </c>
      <c r="I50" s="92">
        <f t="shared" si="12"/>
        <v>0</v>
      </c>
      <c r="J50" s="92">
        <f t="shared" si="12"/>
        <v>0</v>
      </c>
      <c r="K50" s="92">
        <f t="shared" si="12"/>
        <v>0</v>
      </c>
      <c r="L50" s="92">
        <f t="shared" si="12"/>
        <v>0</v>
      </c>
      <c r="M50" s="92">
        <f t="shared" si="12"/>
        <v>0</v>
      </c>
      <c r="N50" s="92">
        <f t="shared" si="12"/>
        <v>0</v>
      </c>
      <c r="O50" s="92">
        <f t="shared" si="12"/>
        <v>0</v>
      </c>
      <c r="P50" s="92">
        <f t="shared" si="12"/>
        <v>0</v>
      </c>
      <c r="Q50" s="92">
        <f t="shared" si="12"/>
        <v>0</v>
      </c>
      <c r="R50" s="92">
        <f t="shared" si="12"/>
        <v>0</v>
      </c>
      <c r="S50" s="92">
        <f t="shared" si="12"/>
        <v>0</v>
      </c>
      <c r="T50" s="92">
        <f t="shared" si="12"/>
        <v>0</v>
      </c>
      <c r="U50" s="92">
        <f t="shared" si="12"/>
        <v>0</v>
      </c>
      <c r="V50" s="92">
        <f t="shared" si="12"/>
        <v>0</v>
      </c>
      <c r="W50" s="92">
        <f t="shared" si="12"/>
        <v>0</v>
      </c>
      <c r="X50" s="92">
        <f t="shared" si="13"/>
        <v>0</v>
      </c>
      <c r="Y50" s="92">
        <f t="shared" si="13"/>
        <v>0</v>
      </c>
      <c r="Z50" s="92">
        <f t="shared" si="13"/>
        <v>0</v>
      </c>
      <c r="AA50" s="92">
        <f t="shared" si="13"/>
        <v>0</v>
      </c>
    </row>
    <row r="51" spans="1:27" x14ac:dyDescent="0.25">
      <c r="A51" s="41">
        <v>28</v>
      </c>
      <c r="B51" s="42"/>
      <c r="C51" s="43"/>
      <c r="D51" s="43"/>
      <c r="G51" s="35">
        <v>31</v>
      </c>
      <c r="H51" s="92">
        <f t="shared" si="12"/>
        <v>0</v>
      </c>
      <c r="I51" s="92">
        <f t="shared" si="12"/>
        <v>0</v>
      </c>
      <c r="J51" s="92">
        <f t="shared" si="12"/>
        <v>0</v>
      </c>
      <c r="K51" s="92">
        <f t="shared" si="12"/>
        <v>0</v>
      </c>
      <c r="L51" s="92">
        <f t="shared" si="12"/>
        <v>0</v>
      </c>
      <c r="M51" s="92">
        <f t="shared" si="12"/>
        <v>0</v>
      </c>
      <c r="N51" s="92">
        <f t="shared" si="12"/>
        <v>0</v>
      </c>
      <c r="O51" s="92">
        <f t="shared" si="12"/>
        <v>0</v>
      </c>
      <c r="P51" s="92">
        <f t="shared" si="12"/>
        <v>0</v>
      </c>
      <c r="Q51" s="92">
        <f t="shared" si="12"/>
        <v>0</v>
      </c>
      <c r="R51" s="92">
        <f t="shared" si="12"/>
        <v>0</v>
      </c>
      <c r="S51" s="92">
        <f t="shared" si="12"/>
        <v>0</v>
      </c>
      <c r="T51" s="92">
        <f t="shared" si="12"/>
        <v>0</v>
      </c>
      <c r="U51" s="92">
        <f t="shared" si="12"/>
        <v>0</v>
      </c>
      <c r="V51" s="92">
        <f t="shared" si="12"/>
        <v>0</v>
      </c>
      <c r="W51" s="92">
        <f t="shared" si="12"/>
        <v>0</v>
      </c>
      <c r="X51" s="92">
        <f t="shared" si="13"/>
        <v>0</v>
      </c>
      <c r="Y51" s="92">
        <f t="shared" si="13"/>
        <v>0</v>
      </c>
      <c r="Z51" s="92">
        <f t="shared" si="13"/>
        <v>0</v>
      </c>
      <c r="AA51" s="92">
        <f t="shared" si="13"/>
        <v>0</v>
      </c>
    </row>
    <row r="52" spans="1:27" x14ac:dyDescent="0.25">
      <c r="A52" s="41">
        <v>28</v>
      </c>
      <c r="B52" s="42"/>
      <c r="C52" s="43"/>
      <c r="D52" s="43"/>
      <c r="G52" s="30" t="s">
        <v>33</v>
      </c>
      <c r="H52" s="31">
        <f>AVERAGE(H42:H51)</f>
        <v>0</v>
      </c>
      <c r="I52" s="31">
        <f t="shared" ref="I52:AA52" si="14">AVERAGE(I42:I51)</f>
        <v>0</v>
      </c>
      <c r="J52" s="31">
        <f t="shared" si="14"/>
        <v>0</v>
      </c>
      <c r="K52" s="31">
        <f t="shared" si="14"/>
        <v>0</v>
      </c>
      <c r="L52" s="31">
        <f t="shared" si="14"/>
        <v>0</v>
      </c>
      <c r="M52" s="31">
        <f t="shared" si="14"/>
        <v>0</v>
      </c>
      <c r="N52" s="31">
        <f t="shared" si="14"/>
        <v>0</v>
      </c>
      <c r="O52" s="31">
        <f t="shared" si="14"/>
        <v>0</v>
      </c>
      <c r="P52" s="31">
        <f t="shared" si="14"/>
        <v>0</v>
      </c>
      <c r="Q52" s="31">
        <f t="shared" si="14"/>
        <v>0</v>
      </c>
      <c r="R52" s="31">
        <f t="shared" si="14"/>
        <v>0</v>
      </c>
      <c r="S52" s="31">
        <f t="shared" si="14"/>
        <v>0</v>
      </c>
      <c r="T52" s="31">
        <f t="shared" si="14"/>
        <v>0</v>
      </c>
      <c r="U52" s="31">
        <f t="shared" si="14"/>
        <v>0</v>
      </c>
      <c r="V52" s="31">
        <f t="shared" si="14"/>
        <v>0</v>
      </c>
      <c r="W52" s="31">
        <f t="shared" si="14"/>
        <v>0</v>
      </c>
      <c r="X52" s="31">
        <f t="shared" si="14"/>
        <v>0</v>
      </c>
      <c r="Y52" s="31">
        <f t="shared" si="14"/>
        <v>0</v>
      </c>
      <c r="Z52" s="31">
        <f t="shared" si="14"/>
        <v>0</v>
      </c>
      <c r="AA52" s="31">
        <f t="shared" si="14"/>
        <v>0</v>
      </c>
    </row>
    <row r="53" spans="1:27" x14ac:dyDescent="0.25">
      <c r="A53" s="41">
        <v>31</v>
      </c>
      <c r="B53" s="42"/>
      <c r="C53" s="43"/>
      <c r="D53" s="43"/>
      <c r="G53" s="13" t="s">
        <v>34</v>
      </c>
      <c r="H53" s="14">
        <f>SUM(H42:H51)</f>
        <v>0</v>
      </c>
      <c r="I53" s="14">
        <f>SUM(I42:I51)</f>
        <v>0</v>
      </c>
      <c r="J53" s="14">
        <f t="shared" ref="J53:AA53" si="15">SUM(J42:J51)</f>
        <v>0</v>
      </c>
      <c r="K53" s="14">
        <f t="shared" si="15"/>
        <v>0</v>
      </c>
      <c r="L53" s="14">
        <f t="shared" si="15"/>
        <v>0</v>
      </c>
      <c r="M53" s="14">
        <f t="shared" si="15"/>
        <v>0</v>
      </c>
      <c r="N53" s="14">
        <f t="shared" si="15"/>
        <v>0</v>
      </c>
      <c r="O53" s="14">
        <f t="shared" si="15"/>
        <v>0</v>
      </c>
      <c r="P53" s="14">
        <f t="shared" si="15"/>
        <v>0</v>
      </c>
      <c r="Q53" s="14">
        <f t="shared" si="15"/>
        <v>0</v>
      </c>
      <c r="R53" s="14">
        <f t="shared" si="15"/>
        <v>0</v>
      </c>
      <c r="S53" s="14">
        <f t="shared" si="15"/>
        <v>0</v>
      </c>
      <c r="T53" s="14">
        <f t="shared" si="15"/>
        <v>0</v>
      </c>
      <c r="U53" s="14">
        <f t="shared" si="15"/>
        <v>0</v>
      </c>
      <c r="V53" s="14">
        <f t="shared" si="15"/>
        <v>0</v>
      </c>
      <c r="W53" s="14">
        <f t="shared" si="15"/>
        <v>0</v>
      </c>
      <c r="X53" s="14">
        <f t="shared" si="15"/>
        <v>0</v>
      </c>
      <c r="Y53" s="14">
        <f t="shared" si="15"/>
        <v>0</v>
      </c>
      <c r="Z53" s="14">
        <f t="shared" si="15"/>
        <v>0</v>
      </c>
      <c r="AA53" s="14">
        <f t="shared" si="15"/>
        <v>0</v>
      </c>
    </row>
    <row r="54" spans="1:27" ht="30" x14ac:dyDescent="0.25">
      <c r="A54" s="86"/>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86"/>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86"/>
      <c r="B56" s="87"/>
      <c r="C56" s="88"/>
      <c r="D56" s="88"/>
      <c r="G56" s="233" t="s">
        <v>45</v>
      </c>
      <c r="H56" s="233"/>
      <c r="I56" s="23">
        <f>SUM(M13,M25,M38,M54)</f>
        <v>0</v>
      </c>
    </row>
    <row r="57" spans="1:27" ht="30" customHeight="1" x14ac:dyDescent="0.25">
      <c r="A57" s="86"/>
      <c r="B57" s="87"/>
      <c r="C57" s="88"/>
      <c r="D57" s="88"/>
      <c r="G57" s="231" t="s">
        <v>44</v>
      </c>
      <c r="H57" s="231"/>
      <c r="I57" s="23">
        <f>SUM(J13,J25,J38,J54)-I56</f>
        <v>0</v>
      </c>
    </row>
    <row r="58" spans="1:27" ht="18.75" x14ac:dyDescent="0.3">
      <c r="A58" s="86"/>
      <c r="B58" s="87"/>
      <c r="C58" s="88"/>
      <c r="D58" s="88"/>
      <c r="G58" s="24" t="s">
        <v>46</v>
      </c>
      <c r="H58" s="24"/>
      <c r="I58" s="24"/>
    </row>
    <row r="59" spans="1:27" x14ac:dyDescent="0.25">
      <c r="A59" s="86"/>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86"/>
      <c r="B60" s="87"/>
      <c r="C60" s="88"/>
      <c r="D60" s="88"/>
      <c r="G60" s="38" t="s">
        <v>50</v>
      </c>
      <c r="H60" s="39">
        <f>SUM(H12,H24,H37,H53)</f>
        <v>0</v>
      </c>
      <c r="I60" s="39">
        <f>SUM(I12,I24,I37,I53)</f>
        <v>0</v>
      </c>
      <c r="J60" s="39">
        <f t="shared" ref="J60:AA60" si="16">SUM(J12,J24,J37,J53)</f>
        <v>0</v>
      </c>
      <c r="K60" s="39">
        <f t="shared" si="16"/>
        <v>0</v>
      </c>
      <c r="L60" s="39">
        <f t="shared" si="16"/>
        <v>0</v>
      </c>
      <c r="M60" s="39">
        <f t="shared" si="16"/>
        <v>0</v>
      </c>
      <c r="N60" s="39">
        <f t="shared" si="16"/>
        <v>0</v>
      </c>
      <c r="O60" s="39">
        <f t="shared" si="16"/>
        <v>0</v>
      </c>
      <c r="P60" s="39">
        <f t="shared" si="16"/>
        <v>0</v>
      </c>
      <c r="Q60" s="39">
        <f t="shared" si="16"/>
        <v>0</v>
      </c>
      <c r="R60" s="39">
        <f t="shared" si="16"/>
        <v>0</v>
      </c>
      <c r="S60" s="39">
        <f t="shared" si="16"/>
        <v>0</v>
      </c>
      <c r="T60" s="39">
        <f t="shared" si="16"/>
        <v>0</v>
      </c>
      <c r="U60" s="39">
        <f t="shared" si="16"/>
        <v>0</v>
      </c>
      <c r="V60" s="39">
        <f t="shared" si="16"/>
        <v>0</v>
      </c>
      <c r="W60" s="39">
        <f t="shared" si="16"/>
        <v>0</v>
      </c>
      <c r="X60" s="39">
        <f t="shared" si="16"/>
        <v>0</v>
      </c>
      <c r="Y60" s="39">
        <f t="shared" si="16"/>
        <v>0</v>
      </c>
      <c r="Z60" s="39">
        <f t="shared" si="16"/>
        <v>0</v>
      </c>
      <c r="AA60" s="39">
        <f t="shared" si="16"/>
        <v>0</v>
      </c>
    </row>
    <row r="61" spans="1:27" ht="30" x14ac:dyDescent="0.25">
      <c r="A61" s="86"/>
      <c r="B61" s="87"/>
      <c r="C61" s="88"/>
      <c r="D61" s="88"/>
      <c r="G61" s="40" t="s">
        <v>47</v>
      </c>
      <c r="H61" s="39">
        <f>H60/4</f>
        <v>0</v>
      </c>
      <c r="I61" s="39">
        <f t="shared" ref="I61:AA61" si="17">I60/4</f>
        <v>0</v>
      </c>
      <c r="J61" s="39">
        <f t="shared" si="17"/>
        <v>0</v>
      </c>
      <c r="K61" s="39">
        <f t="shared" si="17"/>
        <v>0</v>
      </c>
      <c r="L61" s="39">
        <f t="shared" si="17"/>
        <v>0</v>
      </c>
      <c r="M61" s="39">
        <f t="shared" si="17"/>
        <v>0</v>
      </c>
      <c r="N61" s="39">
        <f t="shared" si="17"/>
        <v>0</v>
      </c>
      <c r="O61" s="39">
        <f t="shared" si="17"/>
        <v>0</v>
      </c>
      <c r="P61" s="39">
        <f t="shared" si="17"/>
        <v>0</v>
      </c>
      <c r="Q61" s="39">
        <f t="shared" si="17"/>
        <v>0</v>
      </c>
      <c r="R61" s="39">
        <f t="shared" si="17"/>
        <v>0</v>
      </c>
      <c r="S61" s="39">
        <f t="shared" si="17"/>
        <v>0</v>
      </c>
      <c r="T61" s="39">
        <f t="shared" si="17"/>
        <v>0</v>
      </c>
      <c r="U61" s="39">
        <f t="shared" si="17"/>
        <v>0</v>
      </c>
      <c r="V61" s="39">
        <f t="shared" si="17"/>
        <v>0</v>
      </c>
      <c r="W61" s="39">
        <f t="shared" si="17"/>
        <v>0</v>
      </c>
      <c r="X61" s="39">
        <f t="shared" si="17"/>
        <v>0</v>
      </c>
      <c r="Y61" s="39">
        <f t="shared" si="17"/>
        <v>0</v>
      </c>
      <c r="Z61" s="39">
        <f t="shared" si="17"/>
        <v>0</v>
      </c>
      <c r="AA61" s="39">
        <f t="shared" si="17"/>
        <v>0</v>
      </c>
    </row>
  </sheetData>
  <sheetProtection selectLockedCells="1"/>
  <mergeCells count="6">
    <mergeCell ref="G57:H57"/>
    <mergeCell ref="K13:L13"/>
    <mergeCell ref="K25:L25"/>
    <mergeCell ref="K38:L38"/>
    <mergeCell ref="K54:L54"/>
    <mergeCell ref="G56:H5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A3" sqref="A3"/>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4.570312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sheet="1" objects="1" scenarios="1" select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B12" sqref="B12"/>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d3L4tVgi1f5InUSKUteIFVPYGiBGNxr7Kg1Tah5ULnOus9T2KJFwhZaIqOPziqHIZEnxl/ZWQYuIve1xnRYC8w==" saltValue="2RxZa6xqMlis3eny5hIKaQ=="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B11" sqref="B11"/>
    </sheetView>
  </sheetViews>
  <sheetFormatPr defaultRowHeight="15" x14ac:dyDescent="0.25"/>
  <cols>
    <col min="1" max="1" width="15.7109375" customWidth="1"/>
    <col min="2" max="2" width="32.140625" style="1" customWidth="1"/>
    <col min="3" max="3" width="19.140625" customWidth="1"/>
    <col min="4" max="4" width="14" customWidth="1"/>
    <col min="5" max="5" width="12.85546875" hidden="1" customWidth="1"/>
    <col min="7" max="7" width="18.5703125" customWidth="1"/>
    <col min="9" max="9" width="12"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UNnbD8lS6pDbRt4Gk1L2RM7CPCfuuvXAmwU3bG1nU7Ugo/RODsyrt7uHvcUguT0DGpQ5RUT7I2ND0BeGCIdS5w==" saltValue="HqwJas9B3h3XG7csMPZVMw=="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Tracking'!$A$48:$A$50</xm:f>
          </x14:formula1>
          <xm:sqref>E3</xm:sqref>
        </x14:dataValidation>
        <x14:dataValidation type="list" allowBlank="1" showInputMessage="1" showErrorMessage="1">
          <x14:formula1>
            <xm:f>'Cost Tracking'!$A$23:$A$42</xm:f>
          </x14:formula1>
          <xm:sqref>C3:C100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A100"/>
  <sheetViews>
    <sheetView showGridLines="0" zoomScaleNormal="100" workbookViewId="0">
      <selection activeCell="D10" sqref="D10"/>
    </sheetView>
  </sheetViews>
  <sheetFormatPr defaultRowHeight="15" x14ac:dyDescent="0.25"/>
  <cols>
    <col min="1" max="1" width="15.7109375" customWidth="1"/>
    <col min="2" max="2" width="32.140625" style="1" customWidth="1"/>
    <col min="3" max="3" width="17.28515625" customWidth="1"/>
    <col min="4" max="4" width="14" customWidth="1"/>
    <col min="5" max="5" width="12.85546875" hidden="1" customWidth="1"/>
    <col min="7" max="7" width="18.5703125" customWidth="1"/>
    <col min="9" max="9" width="11" customWidth="1"/>
    <col min="10" max="10" width="13.42578125" customWidth="1"/>
    <col min="11" max="11" width="17.42578125" customWidth="1"/>
    <col min="12" max="12" width="16.85546875" customWidth="1"/>
    <col min="13" max="13" width="12.85546875" customWidth="1"/>
    <col min="14" max="14" width="13.5703125" customWidth="1"/>
    <col min="15" max="15" width="18.85546875" customWidth="1"/>
    <col min="16" max="16" width="17.85546875" customWidth="1"/>
    <col min="17" max="17" width="14.140625" customWidth="1"/>
    <col min="18" max="18" width="18.42578125" customWidth="1"/>
    <col min="19" max="19" width="20.28515625" customWidth="1"/>
    <col min="20" max="20" width="17.5703125" customWidth="1"/>
    <col min="21" max="21" width="15" customWidth="1"/>
    <col min="22" max="22" width="18.140625" customWidth="1"/>
    <col min="23" max="23" width="15" customWidth="1"/>
    <col min="26" max="26" width="12.28515625" customWidth="1"/>
    <col min="27" max="27" width="13.28515625" customWidth="1"/>
  </cols>
  <sheetData>
    <row r="2" spans="1:27" x14ac:dyDescent="0.25">
      <c r="A2" s="3" t="s">
        <v>1</v>
      </c>
      <c r="B2" s="4" t="s">
        <v>0</v>
      </c>
      <c r="C2" s="3" t="s">
        <v>2</v>
      </c>
      <c r="D2" s="3" t="s">
        <v>3</v>
      </c>
      <c r="E2" t="s">
        <v>15</v>
      </c>
      <c r="H2" s="6" t="str">
        <f>'Cost Tracking'!A23</f>
        <v>Alcohol</v>
      </c>
      <c r="I2" s="6" t="str">
        <f>'Cost Tracking'!A24</f>
        <v>Mortgage</v>
      </c>
      <c r="J2" s="6" t="str">
        <f>'Cost Tracking'!A25</f>
        <v>Donations</v>
      </c>
      <c r="K2" s="6" t="str">
        <f>'Cost Tracking'!A26</f>
        <v>Eating out</v>
      </c>
      <c r="L2" s="6" t="str">
        <f>'Cost Tracking'!A27</f>
        <v>Electrical Repairs</v>
      </c>
      <c r="M2" s="6" t="str">
        <f>'Cost Tracking'!A28</f>
        <v>Entertainment</v>
      </c>
      <c r="N2" s="6" t="str">
        <f>'Cost Tracking'!A29</f>
        <v>Fuel</v>
      </c>
      <c r="O2" s="6" t="str">
        <f>'Cost Tracking'!A30</f>
        <v>Gas for bottles</v>
      </c>
      <c r="P2" s="6" t="str">
        <f>'Cost Tracking'!A31</f>
        <v>General  Goods</v>
      </c>
      <c r="Q2" s="6" t="str">
        <f>'Cost Tracking'!A32</f>
        <v>Groceries</v>
      </c>
      <c r="R2" s="6" t="str">
        <f>'Cost Tracking'!A33</f>
        <v>Holiday park fees</v>
      </c>
      <c r="S2" s="6" t="str">
        <f>'Cost Tracking'!A34</f>
        <v>Insurances</v>
      </c>
      <c r="T2" s="6" t="str">
        <f>'Cost Tracking'!A35</f>
        <v>Mechanical repairs</v>
      </c>
      <c r="U2" s="6" t="str">
        <f>'Cost Tracking'!A36</f>
        <v>Misc expence</v>
      </c>
      <c r="V2" s="6" t="str">
        <f>'Cost Tracking'!A37</f>
        <v xml:space="preserve">Plumbing Repairs </v>
      </c>
      <c r="W2" s="6" t="str">
        <f>'Cost Tracking'!A38</f>
        <v>Registrations</v>
      </c>
      <c r="X2" s="6" t="str">
        <f>'Cost Tracking'!A39</f>
        <v xml:space="preserve">Water </v>
      </c>
      <c r="Y2" s="6" t="str">
        <f>'Cost Tracking'!A40</f>
        <v xml:space="preserve">Internet </v>
      </c>
      <c r="Z2" s="6" t="str">
        <f>'Cost Tracking'!A41</f>
        <v>Activities</v>
      </c>
      <c r="AA2" s="6" t="str">
        <f>'Cost Tracking'!A42</f>
        <v>Caravan items</v>
      </c>
    </row>
    <row r="3" spans="1:27" x14ac:dyDescent="0.25">
      <c r="A3" s="177"/>
      <c r="B3" s="87"/>
      <c r="C3" s="88"/>
      <c r="D3" s="89"/>
      <c r="E3" t="s">
        <v>16</v>
      </c>
      <c r="G3" s="8" t="s">
        <v>29</v>
      </c>
      <c r="H3" s="91"/>
      <c r="I3" s="91"/>
      <c r="J3" s="91"/>
      <c r="K3" s="91"/>
      <c r="L3" s="91"/>
      <c r="M3" s="91"/>
      <c r="N3" s="91"/>
      <c r="O3" s="91"/>
      <c r="P3" s="91"/>
      <c r="Q3" s="91"/>
      <c r="R3" s="91"/>
      <c r="S3" s="91"/>
      <c r="T3" s="91"/>
      <c r="U3" s="91"/>
      <c r="V3" s="91"/>
      <c r="W3" s="91"/>
      <c r="X3" s="91"/>
      <c r="Y3" s="91"/>
      <c r="Z3" s="91"/>
      <c r="AA3" s="91"/>
    </row>
    <row r="4" spans="1:27" x14ac:dyDescent="0.25">
      <c r="A4" s="177"/>
      <c r="B4" s="87"/>
      <c r="C4" s="88"/>
      <c r="D4" s="88"/>
      <c r="G4" s="93">
        <v>1</v>
      </c>
      <c r="H4" s="92">
        <f>SUMIFS($D$3:$D$100,$A$3:$A$100,$G4,$C$3:$C$100,$H$2)</f>
        <v>0</v>
      </c>
      <c r="I4" s="92">
        <f>SUMIFS($D$3:$D$100,$A$3:$A$100,$G4,$C$3:$C$100,$I$2)</f>
        <v>0</v>
      </c>
      <c r="J4" s="92">
        <f>SUMIFS($D$3:$D$100,$A$3:$A$100,$G4,$C$3:$C$100,$J$2)</f>
        <v>0</v>
      </c>
      <c r="K4" s="92">
        <f>SUMIFS($D$3:$D$100,$A$3:$A$100,$G4,$C$3:$C$100,$K$2)</f>
        <v>0</v>
      </c>
      <c r="L4" s="92">
        <f>SUMIFS($D$3:$D$100,$A$3:$A$100,$G4,$C$3:$C$100,$L$2)</f>
        <v>0</v>
      </c>
      <c r="M4" s="92">
        <f>SUMIFS($D$3:$D$100,$A$3:$A$100,$G4,$C$3:$C$100,$M$2)</f>
        <v>0</v>
      </c>
      <c r="N4" s="92">
        <f>SUMIFS($D$3:$D$100,$A$3:$A$100,$G4,$C$3:$C$100,$N$2)</f>
        <v>0</v>
      </c>
      <c r="O4" s="92">
        <f>SUMIFS($D$3:$D$100,$A$3:$A$100,$G4,$C$3:$C$100,$O$2)</f>
        <v>0</v>
      </c>
      <c r="P4" s="92">
        <f>SUMIFS($D$3:$D$100,$A$3:$A$100,$G4,$C$3:$C$100,$P$2)</f>
        <v>0</v>
      </c>
      <c r="Q4" s="92">
        <f>SUMIFS($D$3:$D$100,$A$3:$A$100,$G4,$C$3:$C$100,$Q$2)</f>
        <v>0</v>
      </c>
      <c r="R4" s="92">
        <f>SUMIFS($D$3:$D$100,$A$3:$A$100,$G4,$C$3:$C$100,$R$2)</f>
        <v>0</v>
      </c>
      <c r="S4" s="92">
        <f>SUMIFS($D$3:$D$100,$A$3:$A$100,$G4,$C$3:$C$100,$S$2)</f>
        <v>0</v>
      </c>
      <c r="T4" s="92">
        <f>SUMIFS($D$3:$D$100,$A$3:$A$100,$G4,$C$3:$C$100,$T$2)</f>
        <v>0</v>
      </c>
      <c r="U4" s="92">
        <f>SUMIFS($D$3:$D$100,$A$3:$A$100,$G4,$C$3:$C$100,$U$2)</f>
        <v>0</v>
      </c>
      <c r="V4" s="92">
        <f>SUMIFS($D$3:$D$100,$A$3:$A$100,$G4,$C$3:$C$100,$V$2)</f>
        <v>0</v>
      </c>
      <c r="W4" s="92">
        <f>SUMIFS($D$3:$D$100,$A$3:$A$100,$G4,$C$3:$C$100,$W$2)</f>
        <v>0</v>
      </c>
      <c r="X4" s="92">
        <f>SUMIFS($D$3:$D$100,$A$3:$A$100,$G4,$C$3:$C$100,$X$2)</f>
        <v>0</v>
      </c>
      <c r="Y4" s="92">
        <f>SUMIFS($D$3:$D$100,$A$3:$A$100,$G4,$C$3:$C$100,$Y$2)</f>
        <v>0</v>
      </c>
      <c r="Z4" s="92">
        <f>SUMIFS($D$3:$D$100,$A$3:$A$100,$G4,$C$3:$C$100,$Z$2)</f>
        <v>0</v>
      </c>
      <c r="AA4" s="92">
        <f>SUMIFS($D$3:$D$100,$A$3:$A$100,$G4,$C$3:$C$100,$AA$2)</f>
        <v>0</v>
      </c>
    </row>
    <row r="5" spans="1:27" x14ac:dyDescent="0.25">
      <c r="A5" s="177"/>
      <c r="B5" s="87"/>
      <c r="C5" s="88"/>
      <c r="D5" s="88"/>
      <c r="G5" s="93">
        <v>2</v>
      </c>
      <c r="H5" s="92">
        <f t="shared" ref="H5:H10" si="0">SUMIFS($D$3:$D$100,$A$3:$A$100,$G5,$C$3:$C$100,$H$2)</f>
        <v>0</v>
      </c>
      <c r="I5" s="92">
        <f t="shared" ref="I5:I10" si="1">SUMIFS($D$3:$D$100,$A$3:$A$100,$G5,$C$3:$C$100,$I$2)</f>
        <v>0</v>
      </c>
      <c r="J5" s="92">
        <f t="shared" ref="J5:J10" si="2">SUMIFS($D$3:$D$100,$A$3:$A$100,$G5,$C$3:$C$100,$J$2)</f>
        <v>0</v>
      </c>
      <c r="K5" s="92">
        <f t="shared" ref="K5:K10" si="3">SUMIFS($D$3:$D$100,$A$3:$A$100,$G5,$C$3:$C$100,$K$2)</f>
        <v>0</v>
      </c>
      <c r="L5" s="92">
        <f t="shared" ref="L5:L10" si="4">SUMIFS($D$3:$D$100,$A$3:$A$100,$G5,$C$3:$C$100,$L$2)</f>
        <v>0</v>
      </c>
      <c r="M5" s="92">
        <f t="shared" ref="M5:M10" si="5">SUMIFS($D$3:$D$100,$A$3:$A$100,$G5,$C$3:$C$100,$M$2)</f>
        <v>0</v>
      </c>
      <c r="N5" s="92">
        <f t="shared" ref="N5:N10" si="6">SUMIFS($D$3:$D$100,$A$3:$A$100,$G5,$C$3:$C$100,$N$2)</f>
        <v>0</v>
      </c>
      <c r="O5" s="92">
        <f t="shared" ref="O5:O10" si="7">SUMIFS($D$3:$D$100,$A$3:$A$100,$G5,$C$3:$C$100,$O$2)</f>
        <v>0</v>
      </c>
      <c r="P5" s="92">
        <f t="shared" ref="P5:P10" si="8">SUMIFS($D$3:$D$100,$A$3:$A$100,$G5,$C$3:$C$100,$P$2)</f>
        <v>0</v>
      </c>
      <c r="Q5" s="92">
        <f t="shared" ref="Q5:Q10" si="9">SUMIFS($D$3:$D$100,$A$3:$A$100,$G5,$C$3:$C$100,$Q$2)</f>
        <v>0</v>
      </c>
      <c r="R5" s="92">
        <f t="shared" ref="R5:R10" si="10">SUMIFS($D$3:$D$100,$A$3:$A$100,$G5,$C$3:$C$100,$R$2)</f>
        <v>0</v>
      </c>
      <c r="S5" s="92">
        <f t="shared" ref="S5:S10" si="11">SUMIFS($D$3:$D$100,$A$3:$A$100,$G5,$C$3:$C$100,$S$2)</f>
        <v>0</v>
      </c>
      <c r="T5" s="92">
        <f t="shared" ref="T5:T10" si="12">SUMIFS($D$3:$D$100,$A$3:$A$100,$G5,$C$3:$C$100,$T$2)</f>
        <v>0</v>
      </c>
      <c r="U5" s="92">
        <f t="shared" ref="U5:U10" si="13">SUMIFS($D$3:$D$100,$A$3:$A$100,$G5,$C$3:$C$100,$U$2)</f>
        <v>0</v>
      </c>
      <c r="V5" s="92">
        <f t="shared" ref="V5:V10" si="14">SUMIFS($D$3:$D$100,$A$3:$A$100,$G5,$C$3:$C$100,$V$2)</f>
        <v>0</v>
      </c>
      <c r="W5" s="92">
        <f t="shared" ref="W5:W10" si="15">SUMIFS($D$3:$D$100,$A$3:$A$100,$G5,$C$3:$C$100,$W$2)</f>
        <v>0</v>
      </c>
      <c r="X5" s="92">
        <f t="shared" ref="X5:X10" si="16">SUMIFS($D$3:$D$100,$A$3:$A$100,$G5,$C$3:$C$100,$X$2)</f>
        <v>0</v>
      </c>
      <c r="Y5" s="92">
        <f t="shared" ref="Y5:Y10" si="17">SUMIFS($D$3:$D$100,$A$3:$A$100,$G5,$C$3:$C$100,$Y$2)</f>
        <v>0</v>
      </c>
      <c r="Z5" s="92">
        <f t="shared" ref="Z5:Z10" si="18">SUMIFS($D$3:$D$100,$A$3:$A$100,$G5,$C$3:$C$100,$Z$2)</f>
        <v>0</v>
      </c>
      <c r="AA5" s="92">
        <f t="shared" ref="AA5:AA10" si="19">SUMIFS($D$3:$D$100,$A$3:$A$100,$G5,$C$3:$C$100,$AA$2)</f>
        <v>0</v>
      </c>
    </row>
    <row r="6" spans="1:27" x14ac:dyDescent="0.25">
      <c r="A6" s="177"/>
      <c r="B6" s="87"/>
      <c r="C6" s="88"/>
      <c r="D6" s="88"/>
      <c r="G6" s="93">
        <v>3</v>
      </c>
      <c r="H6" s="92">
        <f t="shared" si="0"/>
        <v>0</v>
      </c>
      <c r="I6" s="92">
        <f t="shared" si="1"/>
        <v>0</v>
      </c>
      <c r="J6" s="92">
        <f t="shared" si="2"/>
        <v>0</v>
      </c>
      <c r="K6" s="92">
        <f t="shared" si="3"/>
        <v>0</v>
      </c>
      <c r="L6" s="92">
        <f t="shared" si="4"/>
        <v>0</v>
      </c>
      <c r="M6" s="92">
        <f t="shared" si="5"/>
        <v>0</v>
      </c>
      <c r="N6" s="92">
        <f t="shared" si="6"/>
        <v>0</v>
      </c>
      <c r="O6" s="92">
        <f t="shared" si="7"/>
        <v>0</v>
      </c>
      <c r="P6" s="92">
        <f t="shared" si="8"/>
        <v>0</v>
      </c>
      <c r="Q6" s="92">
        <f t="shared" si="9"/>
        <v>0</v>
      </c>
      <c r="R6" s="92">
        <f t="shared" si="10"/>
        <v>0</v>
      </c>
      <c r="S6" s="92">
        <f t="shared" si="11"/>
        <v>0</v>
      </c>
      <c r="T6" s="92">
        <f t="shared" si="12"/>
        <v>0</v>
      </c>
      <c r="U6" s="92">
        <f t="shared" si="13"/>
        <v>0</v>
      </c>
      <c r="V6" s="92">
        <f t="shared" si="14"/>
        <v>0</v>
      </c>
      <c r="W6" s="92">
        <f t="shared" si="15"/>
        <v>0</v>
      </c>
      <c r="X6" s="92">
        <f t="shared" si="16"/>
        <v>0</v>
      </c>
      <c r="Y6" s="92">
        <f t="shared" si="17"/>
        <v>0</v>
      </c>
      <c r="Z6" s="92">
        <f t="shared" si="18"/>
        <v>0</v>
      </c>
      <c r="AA6" s="92">
        <f t="shared" si="19"/>
        <v>0</v>
      </c>
    </row>
    <row r="7" spans="1:27" x14ac:dyDescent="0.25">
      <c r="A7" s="177"/>
      <c r="B7" s="87"/>
      <c r="C7" s="88"/>
      <c r="D7" s="88"/>
      <c r="G7" s="93">
        <v>4</v>
      </c>
      <c r="H7" s="92">
        <f t="shared" si="0"/>
        <v>0</v>
      </c>
      <c r="I7" s="92">
        <f t="shared" si="1"/>
        <v>0</v>
      </c>
      <c r="J7" s="92">
        <f t="shared" si="2"/>
        <v>0</v>
      </c>
      <c r="K7" s="92">
        <f t="shared" si="3"/>
        <v>0</v>
      </c>
      <c r="L7" s="92">
        <f t="shared" si="4"/>
        <v>0</v>
      </c>
      <c r="M7" s="92">
        <f t="shared" si="5"/>
        <v>0</v>
      </c>
      <c r="N7" s="92">
        <f t="shared" si="6"/>
        <v>0</v>
      </c>
      <c r="O7" s="92">
        <f t="shared" si="7"/>
        <v>0</v>
      </c>
      <c r="P7" s="92">
        <f t="shared" si="8"/>
        <v>0</v>
      </c>
      <c r="Q7" s="92">
        <f t="shared" si="9"/>
        <v>0</v>
      </c>
      <c r="R7" s="92">
        <f t="shared" si="10"/>
        <v>0</v>
      </c>
      <c r="S7" s="92">
        <f t="shared" si="11"/>
        <v>0</v>
      </c>
      <c r="T7" s="92">
        <f t="shared" si="12"/>
        <v>0</v>
      </c>
      <c r="U7" s="92">
        <f t="shared" si="13"/>
        <v>0</v>
      </c>
      <c r="V7" s="92">
        <f t="shared" si="14"/>
        <v>0</v>
      </c>
      <c r="W7" s="92">
        <f t="shared" si="15"/>
        <v>0</v>
      </c>
      <c r="X7" s="92">
        <f t="shared" si="16"/>
        <v>0</v>
      </c>
      <c r="Y7" s="92">
        <f t="shared" si="17"/>
        <v>0</v>
      </c>
      <c r="Z7" s="92">
        <f t="shared" si="18"/>
        <v>0</v>
      </c>
      <c r="AA7" s="92">
        <f t="shared" si="19"/>
        <v>0</v>
      </c>
    </row>
    <row r="8" spans="1:27" x14ac:dyDescent="0.25">
      <c r="A8" s="177"/>
      <c r="B8" s="87"/>
      <c r="C8" s="88"/>
      <c r="D8" s="88"/>
      <c r="G8" s="93">
        <v>5</v>
      </c>
      <c r="H8" s="92">
        <f t="shared" si="0"/>
        <v>0</v>
      </c>
      <c r="I8" s="92">
        <f t="shared" si="1"/>
        <v>0</v>
      </c>
      <c r="J8" s="92">
        <f t="shared" si="2"/>
        <v>0</v>
      </c>
      <c r="K8" s="92">
        <f t="shared" si="3"/>
        <v>0</v>
      </c>
      <c r="L8" s="92">
        <f t="shared" si="4"/>
        <v>0</v>
      </c>
      <c r="M8" s="92">
        <f t="shared" si="5"/>
        <v>0</v>
      </c>
      <c r="N8" s="92">
        <f t="shared" si="6"/>
        <v>0</v>
      </c>
      <c r="O8" s="92">
        <f t="shared" si="7"/>
        <v>0</v>
      </c>
      <c r="P8" s="92">
        <f t="shared" si="8"/>
        <v>0</v>
      </c>
      <c r="Q8" s="92">
        <f t="shared" si="9"/>
        <v>0</v>
      </c>
      <c r="R8" s="92">
        <f t="shared" si="10"/>
        <v>0</v>
      </c>
      <c r="S8" s="92">
        <f t="shared" si="11"/>
        <v>0</v>
      </c>
      <c r="T8" s="92">
        <f t="shared" si="12"/>
        <v>0</v>
      </c>
      <c r="U8" s="92">
        <f t="shared" si="13"/>
        <v>0</v>
      </c>
      <c r="V8" s="92">
        <f t="shared" si="14"/>
        <v>0</v>
      </c>
      <c r="W8" s="92">
        <f t="shared" si="15"/>
        <v>0</v>
      </c>
      <c r="X8" s="92">
        <f t="shared" si="16"/>
        <v>0</v>
      </c>
      <c r="Y8" s="92">
        <f t="shared" si="17"/>
        <v>0</v>
      </c>
      <c r="Z8" s="92">
        <f t="shared" si="18"/>
        <v>0</v>
      </c>
      <c r="AA8" s="92">
        <f t="shared" si="19"/>
        <v>0</v>
      </c>
    </row>
    <row r="9" spans="1:27" x14ac:dyDescent="0.25">
      <c r="A9" s="177"/>
      <c r="B9" s="87"/>
      <c r="C9" s="88"/>
      <c r="D9" s="88"/>
      <c r="G9" s="93">
        <v>6</v>
      </c>
      <c r="H9" s="92">
        <f t="shared" si="0"/>
        <v>0</v>
      </c>
      <c r="I9" s="92">
        <f t="shared" si="1"/>
        <v>0</v>
      </c>
      <c r="J9" s="92">
        <f t="shared" si="2"/>
        <v>0</v>
      </c>
      <c r="K9" s="92">
        <f t="shared" si="3"/>
        <v>0</v>
      </c>
      <c r="L9" s="92">
        <f t="shared" si="4"/>
        <v>0</v>
      </c>
      <c r="M9" s="92">
        <f t="shared" si="5"/>
        <v>0</v>
      </c>
      <c r="N9" s="92">
        <f t="shared" si="6"/>
        <v>0</v>
      </c>
      <c r="O9" s="92">
        <f t="shared" si="7"/>
        <v>0</v>
      </c>
      <c r="P9" s="92">
        <f t="shared" si="8"/>
        <v>0</v>
      </c>
      <c r="Q9" s="92">
        <f t="shared" si="9"/>
        <v>0</v>
      </c>
      <c r="R9" s="92">
        <f t="shared" si="10"/>
        <v>0</v>
      </c>
      <c r="S9" s="92">
        <f t="shared" si="11"/>
        <v>0</v>
      </c>
      <c r="T9" s="92">
        <f t="shared" si="12"/>
        <v>0</v>
      </c>
      <c r="U9" s="92">
        <f t="shared" si="13"/>
        <v>0</v>
      </c>
      <c r="V9" s="92">
        <f t="shared" si="14"/>
        <v>0</v>
      </c>
      <c r="W9" s="92">
        <f t="shared" si="15"/>
        <v>0</v>
      </c>
      <c r="X9" s="92">
        <f t="shared" si="16"/>
        <v>0</v>
      </c>
      <c r="Y9" s="92">
        <f t="shared" si="17"/>
        <v>0</v>
      </c>
      <c r="Z9" s="92">
        <f t="shared" si="18"/>
        <v>0</v>
      </c>
      <c r="AA9" s="92">
        <f t="shared" si="19"/>
        <v>0</v>
      </c>
    </row>
    <row r="10" spans="1:27" x14ac:dyDescent="0.25">
      <c r="A10" s="177"/>
      <c r="B10" s="87"/>
      <c r="C10" s="88"/>
      <c r="D10" s="88"/>
      <c r="G10" s="93">
        <v>7</v>
      </c>
      <c r="H10" s="92">
        <f t="shared" si="0"/>
        <v>0</v>
      </c>
      <c r="I10" s="92">
        <f t="shared" si="1"/>
        <v>0</v>
      </c>
      <c r="J10" s="92">
        <f t="shared" si="2"/>
        <v>0</v>
      </c>
      <c r="K10" s="92">
        <f t="shared" si="3"/>
        <v>0</v>
      </c>
      <c r="L10" s="92">
        <f t="shared" si="4"/>
        <v>0</v>
      </c>
      <c r="M10" s="92">
        <f t="shared" si="5"/>
        <v>0</v>
      </c>
      <c r="N10" s="92">
        <f t="shared" si="6"/>
        <v>0</v>
      </c>
      <c r="O10" s="92">
        <f t="shared" si="7"/>
        <v>0</v>
      </c>
      <c r="P10" s="92">
        <f t="shared" si="8"/>
        <v>0</v>
      </c>
      <c r="Q10" s="92">
        <f t="shared" si="9"/>
        <v>0</v>
      </c>
      <c r="R10" s="92">
        <f t="shared" si="10"/>
        <v>0</v>
      </c>
      <c r="S10" s="92">
        <f t="shared" si="11"/>
        <v>0</v>
      </c>
      <c r="T10" s="92">
        <f t="shared" si="12"/>
        <v>0</v>
      </c>
      <c r="U10" s="92">
        <f t="shared" si="13"/>
        <v>0</v>
      </c>
      <c r="V10" s="92">
        <f t="shared" si="14"/>
        <v>0</v>
      </c>
      <c r="W10" s="92">
        <f t="shared" si="15"/>
        <v>0</v>
      </c>
      <c r="X10" s="92">
        <f t="shared" si="16"/>
        <v>0</v>
      </c>
      <c r="Y10" s="92">
        <f t="shared" si="17"/>
        <v>0</v>
      </c>
      <c r="Z10" s="92">
        <f t="shared" si="18"/>
        <v>0</v>
      </c>
      <c r="AA10" s="92">
        <f t="shared" si="19"/>
        <v>0</v>
      </c>
    </row>
    <row r="11" spans="1:27" x14ac:dyDescent="0.25">
      <c r="A11" s="177"/>
      <c r="B11" s="87"/>
      <c r="C11" s="88"/>
      <c r="D11" s="88"/>
      <c r="G11" s="7" t="s">
        <v>33</v>
      </c>
      <c r="H11" s="11">
        <f>AVERAGE(H4:H10)</f>
        <v>0</v>
      </c>
      <c r="I11" s="11">
        <f>AVERAGE(I4:I10)</f>
        <v>0</v>
      </c>
      <c r="J11" s="11">
        <f t="shared" ref="J11:AA11" si="20">AVERAGE(J4:J10)</f>
        <v>0</v>
      </c>
      <c r="K11" s="11">
        <f t="shared" si="20"/>
        <v>0</v>
      </c>
      <c r="L11" s="11">
        <f t="shared" si="20"/>
        <v>0</v>
      </c>
      <c r="M11" s="11">
        <f t="shared" si="20"/>
        <v>0</v>
      </c>
      <c r="N11" s="11">
        <f t="shared" si="20"/>
        <v>0</v>
      </c>
      <c r="O11" s="11">
        <f t="shared" si="20"/>
        <v>0</v>
      </c>
      <c r="P11" s="11">
        <f t="shared" si="20"/>
        <v>0</v>
      </c>
      <c r="Q11" s="11">
        <f t="shared" si="20"/>
        <v>0</v>
      </c>
      <c r="R11" s="11">
        <f t="shared" si="20"/>
        <v>0</v>
      </c>
      <c r="S11" s="11">
        <f t="shared" si="20"/>
        <v>0</v>
      </c>
      <c r="T11" s="11">
        <f t="shared" si="20"/>
        <v>0</v>
      </c>
      <c r="U11" s="11">
        <f t="shared" si="20"/>
        <v>0</v>
      </c>
      <c r="V11" s="11">
        <f t="shared" si="20"/>
        <v>0</v>
      </c>
      <c r="W11" s="11">
        <f t="shared" si="20"/>
        <v>0</v>
      </c>
      <c r="X11" s="11">
        <f t="shared" si="20"/>
        <v>0</v>
      </c>
      <c r="Y11" s="11">
        <f t="shared" si="20"/>
        <v>0</v>
      </c>
      <c r="Z11" s="11">
        <f t="shared" si="20"/>
        <v>0</v>
      </c>
      <c r="AA11" s="11">
        <f t="shared" si="20"/>
        <v>0</v>
      </c>
    </row>
    <row r="12" spans="1:27" x14ac:dyDescent="0.25">
      <c r="A12" s="177"/>
      <c r="B12" s="87"/>
      <c r="C12" s="88"/>
      <c r="D12" s="88"/>
      <c r="G12" s="13" t="s">
        <v>34</v>
      </c>
      <c r="H12" s="14">
        <f>SUM(H4:H10)</f>
        <v>0</v>
      </c>
      <c r="I12" s="15">
        <f t="shared" ref="I12:AA12" si="21">SUM(I4:I10)</f>
        <v>0</v>
      </c>
      <c r="J12" s="15">
        <f t="shared" si="21"/>
        <v>0</v>
      </c>
      <c r="K12" s="15">
        <f t="shared" si="21"/>
        <v>0</v>
      </c>
      <c r="L12" s="15">
        <f t="shared" si="21"/>
        <v>0</v>
      </c>
      <c r="M12" s="15">
        <f t="shared" si="21"/>
        <v>0</v>
      </c>
      <c r="N12" s="15">
        <f t="shared" si="21"/>
        <v>0</v>
      </c>
      <c r="O12" s="15">
        <f t="shared" si="21"/>
        <v>0</v>
      </c>
      <c r="P12" s="15">
        <f t="shared" si="21"/>
        <v>0</v>
      </c>
      <c r="Q12" s="15">
        <f t="shared" si="21"/>
        <v>0</v>
      </c>
      <c r="R12" s="15">
        <f t="shared" si="21"/>
        <v>0</v>
      </c>
      <c r="S12" s="15">
        <f t="shared" si="21"/>
        <v>0</v>
      </c>
      <c r="T12" s="15">
        <f t="shared" si="21"/>
        <v>0</v>
      </c>
      <c r="U12" s="15">
        <f t="shared" si="21"/>
        <v>0</v>
      </c>
      <c r="V12" s="15">
        <f t="shared" si="21"/>
        <v>0</v>
      </c>
      <c r="W12" s="15">
        <f t="shared" si="21"/>
        <v>0</v>
      </c>
      <c r="X12" s="15">
        <f t="shared" si="21"/>
        <v>0</v>
      </c>
      <c r="Y12" s="15">
        <f t="shared" si="21"/>
        <v>0</v>
      </c>
      <c r="Z12" s="15">
        <f t="shared" si="21"/>
        <v>0</v>
      </c>
      <c r="AA12" s="15">
        <f t="shared" si="21"/>
        <v>0</v>
      </c>
    </row>
    <row r="13" spans="1:27" ht="30" x14ac:dyDescent="0.25">
      <c r="A13" s="177"/>
      <c r="B13" s="87"/>
      <c r="C13" s="88"/>
      <c r="D13" s="88"/>
      <c r="G13" s="16" t="s">
        <v>36</v>
      </c>
      <c r="H13" s="18">
        <f>J13-SUM(H12:AA12)</f>
        <v>0</v>
      </c>
      <c r="I13" s="17" t="s">
        <v>35</v>
      </c>
      <c r="J13" s="37">
        <f>Instructions!B10</f>
        <v>0</v>
      </c>
      <c r="K13" s="232" t="s">
        <v>43</v>
      </c>
      <c r="L13" s="232"/>
      <c r="M13" s="19">
        <f>SUM(H12:AA12)</f>
        <v>0</v>
      </c>
      <c r="N13" s="12"/>
      <c r="O13" s="12"/>
      <c r="P13" s="12"/>
      <c r="Q13" s="12"/>
      <c r="R13" s="12"/>
      <c r="S13" s="12"/>
      <c r="T13" s="12"/>
      <c r="U13" s="12"/>
      <c r="V13" s="12"/>
      <c r="W13" s="12"/>
      <c r="X13" s="12"/>
      <c r="Y13" s="12"/>
      <c r="Z13" s="12"/>
      <c r="AA13" s="12"/>
    </row>
    <row r="14" spans="1:27" x14ac:dyDescent="0.25">
      <c r="A14" s="177"/>
      <c r="B14" s="87"/>
      <c r="C14" s="88"/>
      <c r="D14" s="90"/>
      <c r="G14" s="22"/>
    </row>
    <row r="15" spans="1:27" x14ac:dyDescent="0.25">
      <c r="A15" s="177"/>
      <c r="B15" s="87"/>
      <c r="C15" s="88"/>
      <c r="D15" s="88"/>
      <c r="G15" s="8" t="s">
        <v>30</v>
      </c>
      <c r="H15" s="6" t="str">
        <f>'Cost Tracking'!$A$23</f>
        <v>Alcohol</v>
      </c>
      <c r="I15" s="6" t="str">
        <f>'Cost Tracking'!$A$24</f>
        <v>Mortgage</v>
      </c>
      <c r="J15" s="6" t="str">
        <f>'Cost Tracking'!$A$25</f>
        <v>Donations</v>
      </c>
      <c r="K15" s="6" t="str">
        <f>'Cost Tracking'!$A$26</f>
        <v>Eating out</v>
      </c>
      <c r="L15" s="6" t="str">
        <f>'Cost Tracking'!$A$27</f>
        <v>Electrical Repairs</v>
      </c>
      <c r="M15" s="6" t="str">
        <f>'Cost Tracking'!$A$28</f>
        <v>Entertainment</v>
      </c>
      <c r="N15" s="6" t="str">
        <f>'Cost Tracking'!$A$29</f>
        <v>Fuel</v>
      </c>
      <c r="O15" s="6" t="str">
        <f>'Cost Tracking'!$A$30</f>
        <v>Gas for bottles</v>
      </c>
      <c r="P15" s="6" t="str">
        <f>'Cost Tracking'!$A$31</f>
        <v>General  Goods</v>
      </c>
      <c r="Q15" s="6" t="str">
        <f>'Cost Tracking'!$A$32</f>
        <v>Groceries</v>
      </c>
      <c r="R15" s="6" t="str">
        <f>'Cost Tracking'!$A$33</f>
        <v>Holiday park fees</v>
      </c>
      <c r="S15" s="6" t="str">
        <f>'Cost Tracking'!$A$34</f>
        <v>Insurances</v>
      </c>
      <c r="T15" s="6" t="str">
        <f>'Cost Tracking'!$A$35</f>
        <v>Mechanical repairs</v>
      </c>
      <c r="U15" s="6" t="str">
        <f>'Cost Tracking'!$A$36</f>
        <v>Misc expence</v>
      </c>
      <c r="V15" s="6" t="str">
        <f>'Cost Tracking'!$A$37</f>
        <v xml:space="preserve">Plumbing Repairs </v>
      </c>
      <c r="W15" s="6" t="str">
        <f>'Cost Tracking'!$A$38</f>
        <v>Registrations</v>
      </c>
      <c r="X15" s="6" t="str">
        <f>'Cost Tracking'!$A$39</f>
        <v xml:space="preserve">Water </v>
      </c>
      <c r="Y15" s="6" t="str">
        <f>'Cost Tracking'!$A$40</f>
        <v xml:space="preserve">Internet </v>
      </c>
      <c r="Z15" s="6" t="str">
        <f>'Cost Tracking'!$A$41</f>
        <v>Activities</v>
      </c>
      <c r="AA15" s="6" t="str">
        <f>'Cost Tracking'!$A$42</f>
        <v>Caravan items</v>
      </c>
    </row>
    <row r="16" spans="1:27" x14ac:dyDescent="0.25">
      <c r="A16" s="177"/>
      <c r="B16" s="87"/>
      <c r="C16" s="88"/>
      <c r="D16" s="88"/>
      <c r="G16" s="93">
        <v>8</v>
      </c>
      <c r="H16" s="92">
        <f>SUMIFS($D$3:$D$100,$A$3:$A$100,$G16,$C$3:$C$100,$H$2)</f>
        <v>0</v>
      </c>
      <c r="I16" s="92">
        <f>SUMIFS($D$3:$D$100,$A$3:$A$100,$G16,$C$3:$C$100,$I$2)</f>
        <v>0</v>
      </c>
      <c r="J16" s="92">
        <f>SUMIFS($D$3:$D$100,$A$3:$A$100,$G16,$C$3:$C$100,$J$2)</f>
        <v>0</v>
      </c>
      <c r="K16" s="92">
        <f>SUMIFS($D$3:$D$100,$A$3:$A$100,$G16,$C$3:$C$100,$K$2)</f>
        <v>0</v>
      </c>
      <c r="L16" s="92">
        <f>SUMIFS($D$3:$D$100,$A$3:$A$100,$G16,$C$3:$C$100,$L$2)</f>
        <v>0</v>
      </c>
      <c r="M16" s="92">
        <f>SUMIFS($D$3:$D$100,$A$3:$A$100,$G16,$C$3:$C$100,$M$2)</f>
        <v>0</v>
      </c>
      <c r="N16" s="92">
        <f>SUMIFS($D$3:$D$100,$A$3:$A$100,$G16,$C$3:$C$100,$N$2)</f>
        <v>0</v>
      </c>
      <c r="O16" s="92">
        <f>SUMIFS($D$3:$D$100,$A$3:$A$100,$G16,$C$3:$C$100,$O$2)</f>
        <v>0</v>
      </c>
      <c r="P16" s="92">
        <f>SUMIFS($D$3:$D$100,$A$3:$A$100,$G16,$C$3:$C$100,$P$2)</f>
        <v>0</v>
      </c>
      <c r="Q16" s="92">
        <f>SUMIFS($D$3:$D$100,$A$3:$A$100,$G16,$C$3:$C$100,$Q$2)</f>
        <v>0</v>
      </c>
      <c r="R16" s="92">
        <f>SUMIFS($D$3:$D$100,$A$3:$A$100,$G16,$C$3:$C$100,$R$2)</f>
        <v>0</v>
      </c>
      <c r="S16" s="92">
        <f>SUMIFS($D$3:$D$100,$A$3:$A$100,$G16,$C$3:$C$100,$S$2)</f>
        <v>0</v>
      </c>
      <c r="T16" s="92">
        <f>SUMIFS($D$3:$D$100,$A$3:$A$100,$G16,$C$3:$C$100,$T$2)</f>
        <v>0</v>
      </c>
      <c r="U16" s="92">
        <f>SUMIFS($D$3:$D$100,$A$3:$A$100,$G16,$C$3:$C$100,$U$2)</f>
        <v>0</v>
      </c>
      <c r="V16" s="92">
        <f>SUMIFS($D$3:$D$100,$A$3:$A$100,$G16,$C$3:$C$100,$V$2)</f>
        <v>0</v>
      </c>
      <c r="W16" s="92">
        <f>SUMIFS($D$3:$D$100,$A$3:$A$100,$G16,$C$3:$C$100,$W$2)</f>
        <v>0</v>
      </c>
      <c r="X16" s="92">
        <f>SUMIFS($D$3:$D$100,$A$3:$A$100,$G16,$C$3:$C$100,$X$2)</f>
        <v>0</v>
      </c>
      <c r="Y16" s="92">
        <f>SUMIFS($D$3:$D$100,$A$3:$A$100,$G16,$C$3:$C$100,$Y$2)</f>
        <v>0</v>
      </c>
      <c r="Z16" s="92">
        <f>SUMIFS($D$3:$D$100,$A$3:$A$100,$G16,$C$3:$C$100,$Z$2)</f>
        <v>0</v>
      </c>
      <c r="AA16" s="92">
        <f>SUMIFS($D$3:$D$100,$A$3:$A$100,$G16,$C$3:$C$100,$AA$2)</f>
        <v>0</v>
      </c>
    </row>
    <row r="17" spans="1:27" x14ac:dyDescent="0.25">
      <c r="A17" s="177"/>
      <c r="B17" s="87"/>
      <c r="C17" s="88"/>
      <c r="D17" s="88"/>
      <c r="G17" s="93">
        <v>9</v>
      </c>
      <c r="H17" s="92">
        <f t="shared" ref="H17:H22" si="22">SUMIFS($D$3:$D$100,$A$3:$A$100,$G17,$C$3:$C$100,$H$2)</f>
        <v>0</v>
      </c>
      <c r="I17" s="92">
        <f t="shared" ref="I17:I22" si="23">SUMIFS($D$3:$D$100,$A$3:$A$100,$G17,$C$3:$C$100,$I$2)</f>
        <v>0</v>
      </c>
      <c r="J17" s="92">
        <f t="shared" ref="J17:J22" si="24">SUMIFS($D$3:$D$100,$A$3:$A$100,$G17,$C$3:$C$100,$J$2)</f>
        <v>0</v>
      </c>
      <c r="K17" s="92">
        <f t="shared" ref="K17:K22" si="25">SUMIFS($D$3:$D$100,$A$3:$A$100,$G17,$C$3:$C$100,$K$2)</f>
        <v>0</v>
      </c>
      <c r="L17" s="92">
        <f t="shared" ref="L17:L22" si="26">SUMIFS($D$3:$D$100,$A$3:$A$100,$G17,$C$3:$C$100,$L$2)</f>
        <v>0</v>
      </c>
      <c r="M17" s="92">
        <f t="shared" ref="M17:M22" si="27">SUMIFS($D$3:$D$100,$A$3:$A$100,$G17,$C$3:$C$100,$M$2)</f>
        <v>0</v>
      </c>
      <c r="N17" s="92">
        <f t="shared" ref="N17:N22" si="28">SUMIFS($D$3:$D$100,$A$3:$A$100,$G17,$C$3:$C$100,$N$2)</f>
        <v>0</v>
      </c>
      <c r="O17" s="92">
        <f t="shared" ref="O17:O22" si="29">SUMIFS($D$3:$D$100,$A$3:$A$100,$G17,$C$3:$C$100,$O$2)</f>
        <v>0</v>
      </c>
      <c r="P17" s="92">
        <f t="shared" ref="P17:P22" si="30">SUMIFS($D$3:$D$100,$A$3:$A$100,$G17,$C$3:$C$100,$P$2)</f>
        <v>0</v>
      </c>
      <c r="Q17" s="92">
        <f t="shared" ref="Q17:Q22" si="31">SUMIFS($D$3:$D$100,$A$3:$A$100,$G17,$C$3:$C$100,$Q$2)</f>
        <v>0</v>
      </c>
      <c r="R17" s="92">
        <f t="shared" ref="R17:R22" si="32">SUMIFS($D$3:$D$100,$A$3:$A$100,$G17,$C$3:$C$100,$R$2)</f>
        <v>0</v>
      </c>
      <c r="S17" s="92">
        <f t="shared" ref="S17:S22" si="33">SUMIFS($D$3:$D$100,$A$3:$A$100,$G17,$C$3:$C$100,$S$2)</f>
        <v>0</v>
      </c>
      <c r="T17" s="92">
        <f t="shared" ref="T17:T22" si="34">SUMIFS($D$3:$D$100,$A$3:$A$100,$G17,$C$3:$C$100,$T$2)</f>
        <v>0</v>
      </c>
      <c r="U17" s="92">
        <f t="shared" ref="U17:U22" si="35">SUMIFS($D$3:$D$100,$A$3:$A$100,$G17,$C$3:$C$100,$U$2)</f>
        <v>0</v>
      </c>
      <c r="V17" s="92">
        <f t="shared" ref="V17:V22" si="36">SUMIFS($D$3:$D$100,$A$3:$A$100,$G17,$C$3:$C$100,$V$2)</f>
        <v>0</v>
      </c>
      <c r="W17" s="92">
        <f t="shared" ref="W17:W22" si="37">SUMIFS($D$3:$D$100,$A$3:$A$100,$G17,$C$3:$C$100,$W$2)</f>
        <v>0</v>
      </c>
      <c r="X17" s="92">
        <f t="shared" ref="X17:X22" si="38">SUMIFS($D$3:$D$100,$A$3:$A$100,$G17,$C$3:$C$100,$X$2)</f>
        <v>0</v>
      </c>
      <c r="Y17" s="92">
        <f t="shared" ref="Y17:Y22" si="39">SUMIFS($D$3:$D$100,$A$3:$A$100,$G17,$C$3:$C$100,$Y$2)</f>
        <v>0</v>
      </c>
      <c r="Z17" s="92">
        <f t="shared" ref="Z17:Z22" si="40">SUMIFS($D$3:$D$100,$A$3:$A$100,$G17,$C$3:$C$100,$Z$2)</f>
        <v>0</v>
      </c>
      <c r="AA17" s="92">
        <f t="shared" ref="AA17:AA22" si="41">SUMIFS($D$3:$D$100,$A$3:$A$100,$G17,$C$3:$C$100,$AA$2)</f>
        <v>0</v>
      </c>
    </row>
    <row r="18" spans="1:27" x14ac:dyDescent="0.25">
      <c r="A18" s="177"/>
      <c r="B18" s="87"/>
      <c r="C18" s="88"/>
      <c r="D18" s="88"/>
      <c r="G18" s="93">
        <v>10</v>
      </c>
      <c r="H18" s="92">
        <f t="shared" si="22"/>
        <v>0</v>
      </c>
      <c r="I18" s="92">
        <f t="shared" si="23"/>
        <v>0</v>
      </c>
      <c r="J18" s="92">
        <f t="shared" si="24"/>
        <v>0</v>
      </c>
      <c r="K18" s="92">
        <f t="shared" si="25"/>
        <v>0</v>
      </c>
      <c r="L18" s="92">
        <f t="shared" si="26"/>
        <v>0</v>
      </c>
      <c r="M18" s="92">
        <f t="shared" si="27"/>
        <v>0</v>
      </c>
      <c r="N18" s="92">
        <f t="shared" si="28"/>
        <v>0</v>
      </c>
      <c r="O18" s="92">
        <f t="shared" si="29"/>
        <v>0</v>
      </c>
      <c r="P18" s="92">
        <f t="shared" si="30"/>
        <v>0</v>
      </c>
      <c r="Q18" s="92">
        <f t="shared" si="31"/>
        <v>0</v>
      </c>
      <c r="R18" s="92">
        <f t="shared" si="32"/>
        <v>0</v>
      </c>
      <c r="S18" s="92">
        <f t="shared" si="33"/>
        <v>0</v>
      </c>
      <c r="T18" s="92">
        <f t="shared" si="34"/>
        <v>0</v>
      </c>
      <c r="U18" s="92">
        <f t="shared" si="35"/>
        <v>0</v>
      </c>
      <c r="V18" s="92">
        <f t="shared" si="36"/>
        <v>0</v>
      </c>
      <c r="W18" s="92">
        <f t="shared" si="37"/>
        <v>0</v>
      </c>
      <c r="X18" s="92">
        <f t="shared" si="38"/>
        <v>0</v>
      </c>
      <c r="Y18" s="92">
        <f t="shared" si="39"/>
        <v>0</v>
      </c>
      <c r="Z18" s="92">
        <f t="shared" si="40"/>
        <v>0</v>
      </c>
      <c r="AA18" s="92">
        <f t="shared" si="41"/>
        <v>0</v>
      </c>
    </row>
    <row r="19" spans="1:27" x14ac:dyDescent="0.25">
      <c r="A19" s="177"/>
      <c r="B19" s="87"/>
      <c r="C19" s="88"/>
      <c r="D19" s="88"/>
      <c r="G19" s="93">
        <v>11</v>
      </c>
      <c r="H19" s="92">
        <f t="shared" si="22"/>
        <v>0</v>
      </c>
      <c r="I19" s="92">
        <f t="shared" si="23"/>
        <v>0</v>
      </c>
      <c r="J19" s="92">
        <f t="shared" si="24"/>
        <v>0</v>
      </c>
      <c r="K19" s="92">
        <f t="shared" si="25"/>
        <v>0</v>
      </c>
      <c r="L19" s="92">
        <f t="shared" si="26"/>
        <v>0</v>
      </c>
      <c r="M19" s="92">
        <f t="shared" si="27"/>
        <v>0</v>
      </c>
      <c r="N19" s="92">
        <f t="shared" si="28"/>
        <v>0</v>
      </c>
      <c r="O19" s="92">
        <f t="shared" si="29"/>
        <v>0</v>
      </c>
      <c r="P19" s="92">
        <f t="shared" si="30"/>
        <v>0</v>
      </c>
      <c r="Q19" s="92">
        <f t="shared" si="31"/>
        <v>0</v>
      </c>
      <c r="R19" s="92">
        <f t="shared" si="32"/>
        <v>0</v>
      </c>
      <c r="S19" s="92">
        <f t="shared" si="33"/>
        <v>0</v>
      </c>
      <c r="T19" s="92">
        <f t="shared" si="34"/>
        <v>0</v>
      </c>
      <c r="U19" s="92">
        <f t="shared" si="35"/>
        <v>0</v>
      </c>
      <c r="V19" s="92">
        <f t="shared" si="36"/>
        <v>0</v>
      </c>
      <c r="W19" s="92">
        <f t="shared" si="37"/>
        <v>0</v>
      </c>
      <c r="X19" s="92">
        <f t="shared" si="38"/>
        <v>0</v>
      </c>
      <c r="Y19" s="92">
        <f t="shared" si="39"/>
        <v>0</v>
      </c>
      <c r="Z19" s="92">
        <f t="shared" si="40"/>
        <v>0</v>
      </c>
      <c r="AA19" s="92">
        <f t="shared" si="41"/>
        <v>0</v>
      </c>
    </row>
    <row r="20" spans="1:27" x14ac:dyDescent="0.25">
      <c r="A20" s="177"/>
      <c r="B20" s="87"/>
      <c r="C20" s="88"/>
      <c r="D20" s="88"/>
      <c r="G20" s="93">
        <v>12</v>
      </c>
      <c r="H20" s="92">
        <f t="shared" si="22"/>
        <v>0</v>
      </c>
      <c r="I20" s="92">
        <f t="shared" si="23"/>
        <v>0</v>
      </c>
      <c r="J20" s="92">
        <f t="shared" si="24"/>
        <v>0</v>
      </c>
      <c r="K20" s="92">
        <f t="shared" si="25"/>
        <v>0</v>
      </c>
      <c r="L20" s="92">
        <f t="shared" si="26"/>
        <v>0</v>
      </c>
      <c r="M20" s="92">
        <f t="shared" si="27"/>
        <v>0</v>
      </c>
      <c r="N20" s="92">
        <f t="shared" si="28"/>
        <v>0</v>
      </c>
      <c r="O20" s="92">
        <f t="shared" si="29"/>
        <v>0</v>
      </c>
      <c r="P20" s="92">
        <f t="shared" si="30"/>
        <v>0</v>
      </c>
      <c r="Q20" s="92">
        <f t="shared" si="31"/>
        <v>0</v>
      </c>
      <c r="R20" s="92">
        <f t="shared" si="32"/>
        <v>0</v>
      </c>
      <c r="S20" s="92">
        <f t="shared" si="33"/>
        <v>0</v>
      </c>
      <c r="T20" s="92">
        <f t="shared" si="34"/>
        <v>0</v>
      </c>
      <c r="U20" s="92">
        <f t="shared" si="35"/>
        <v>0</v>
      </c>
      <c r="V20" s="92">
        <f t="shared" si="36"/>
        <v>0</v>
      </c>
      <c r="W20" s="92">
        <f t="shared" si="37"/>
        <v>0</v>
      </c>
      <c r="X20" s="92">
        <f t="shared" si="38"/>
        <v>0</v>
      </c>
      <c r="Y20" s="92">
        <f t="shared" si="39"/>
        <v>0</v>
      </c>
      <c r="Z20" s="92">
        <f t="shared" si="40"/>
        <v>0</v>
      </c>
      <c r="AA20" s="92">
        <f t="shared" si="41"/>
        <v>0</v>
      </c>
    </row>
    <row r="21" spans="1:27" x14ac:dyDescent="0.25">
      <c r="A21" s="177"/>
      <c r="B21" s="87"/>
      <c r="C21" s="88"/>
      <c r="D21" s="88"/>
      <c r="G21" s="93">
        <v>13</v>
      </c>
      <c r="H21" s="92">
        <f t="shared" si="22"/>
        <v>0</v>
      </c>
      <c r="I21" s="92">
        <f t="shared" si="23"/>
        <v>0</v>
      </c>
      <c r="J21" s="92">
        <f t="shared" si="24"/>
        <v>0</v>
      </c>
      <c r="K21" s="92">
        <f t="shared" si="25"/>
        <v>0</v>
      </c>
      <c r="L21" s="92">
        <f t="shared" si="26"/>
        <v>0</v>
      </c>
      <c r="M21" s="92">
        <f t="shared" si="27"/>
        <v>0</v>
      </c>
      <c r="N21" s="92">
        <f t="shared" si="28"/>
        <v>0</v>
      </c>
      <c r="O21" s="92">
        <f t="shared" si="29"/>
        <v>0</v>
      </c>
      <c r="P21" s="92">
        <f t="shared" si="30"/>
        <v>0</v>
      </c>
      <c r="Q21" s="92">
        <f t="shared" si="31"/>
        <v>0</v>
      </c>
      <c r="R21" s="92">
        <f t="shared" si="32"/>
        <v>0</v>
      </c>
      <c r="S21" s="92">
        <f t="shared" si="33"/>
        <v>0</v>
      </c>
      <c r="T21" s="92">
        <f t="shared" si="34"/>
        <v>0</v>
      </c>
      <c r="U21" s="92">
        <f t="shared" si="35"/>
        <v>0</v>
      </c>
      <c r="V21" s="92">
        <f t="shared" si="36"/>
        <v>0</v>
      </c>
      <c r="W21" s="92">
        <f t="shared" si="37"/>
        <v>0</v>
      </c>
      <c r="X21" s="92">
        <f t="shared" si="38"/>
        <v>0</v>
      </c>
      <c r="Y21" s="92">
        <f t="shared" si="39"/>
        <v>0</v>
      </c>
      <c r="Z21" s="92">
        <f t="shared" si="40"/>
        <v>0</v>
      </c>
      <c r="AA21" s="92">
        <f t="shared" si="41"/>
        <v>0</v>
      </c>
    </row>
    <row r="22" spans="1:27" x14ac:dyDescent="0.25">
      <c r="A22" s="177"/>
      <c r="B22" s="87"/>
      <c r="C22" s="88"/>
      <c r="D22" s="88"/>
      <c r="G22" s="93">
        <v>14</v>
      </c>
      <c r="H22" s="92">
        <f t="shared" si="22"/>
        <v>0</v>
      </c>
      <c r="I22" s="92">
        <f t="shared" si="23"/>
        <v>0</v>
      </c>
      <c r="J22" s="92">
        <f t="shared" si="24"/>
        <v>0</v>
      </c>
      <c r="K22" s="92">
        <f t="shared" si="25"/>
        <v>0</v>
      </c>
      <c r="L22" s="92">
        <f t="shared" si="26"/>
        <v>0</v>
      </c>
      <c r="M22" s="92">
        <f t="shared" si="27"/>
        <v>0</v>
      </c>
      <c r="N22" s="92">
        <f t="shared" si="28"/>
        <v>0</v>
      </c>
      <c r="O22" s="92">
        <f t="shared" si="29"/>
        <v>0</v>
      </c>
      <c r="P22" s="92">
        <f t="shared" si="30"/>
        <v>0</v>
      </c>
      <c r="Q22" s="92">
        <f t="shared" si="31"/>
        <v>0</v>
      </c>
      <c r="R22" s="92">
        <f t="shared" si="32"/>
        <v>0</v>
      </c>
      <c r="S22" s="92">
        <f t="shared" si="33"/>
        <v>0</v>
      </c>
      <c r="T22" s="92">
        <f t="shared" si="34"/>
        <v>0</v>
      </c>
      <c r="U22" s="92">
        <f t="shared" si="35"/>
        <v>0</v>
      </c>
      <c r="V22" s="92">
        <f t="shared" si="36"/>
        <v>0</v>
      </c>
      <c r="W22" s="92">
        <f t="shared" si="37"/>
        <v>0</v>
      </c>
      <c r="X22" s="92">
        <f t="shared" si="38"/>
        <v>0</v>
      </c>
      <c r="Y22" s="92">
        <f t="shared" si="39"/>
        <v>0</v>
      </c>
      <c r="Z22" s="92">
        <f t="shared" si="40"/>
        <v>0</v>
      </c>
      <c r="AA22" s="92">
        <f t="shared" si="41"/>
        <v>0</v>
      </c>
    </row>
    <row r="23" spans="1:27" x14ac:dyDescent="0.25">
      <c r="A23" s="177"/>
      <c r="B23" s="87"/>
      <c r="C23" s="88"/>
      <c r="D23" s="88"/>
      <c r="G23" s="7" t="s">
        <v>33</v>
      </c>
      <c r="H23" s="11">
        <f>AVERAGE(H16:H22)</f>
        <v>0</v>
      </c>
      <c r="I23" s="11">
        <f>AVERAGE(I16:I22)</f>
        <v>0</v>
      </c>
      <c r="J23" s="11">
        <f t="shared" ref="J23:AA23" si="42">AVERAGE(J16:J22)</f>
        <v>0</v>
      </c>
      <c r="K23" s="11">
        <f t="shared" si="42"/>
        <v>0</v>
      </c>
      <c r="L23" s="11">
        <f t="shared" si="42"/>
        <v>0</v>
      </c>
      <c r="M23" s="11">
        <f t="shared" si="42"/>
        <v>0</v>
      </c>
      <c r="N23" s="11">
        <f t="shared" si="42"/>
        <v>0</v>
      </c>
      <c r="O23" s="11">
        <f t="shared" si="42"/>
        <v>0</v>
      </c>
      <c r="P23" s="11">
        <f t="shared" si="42"/>
        <v>0</v>
      </c>
      <c r="Q23" s="11">
        <f t="shared" si="42"/>
        <v>0</v>
      </c>
      <c r="R23" s="11">
        <f t="shared" si="42"/>
        <v>0</v>
      </c>
      <c r="S23" s="11">
        <f t="shared" si="42"/>
        <v>0</v>
      </c>
      <c r="T23" s="11">
        <f t="shared" si="42"/>
        <v>0</v>
      </c>
      <c r="U23" s="11">
        <f t="shared" si="42"/>
        <v>0</v>
      </c>
      <c r="V23" s="11">
        <f t="shared" si="42"/>
        <v>0</v>
      </c>
      <c r="W23" s="11">
        <f t="shared" si="42"/>
        <v>0</v>
      </c>
      <c r="X23" s="11">
        <f t="shared" si="42"/>
        <v>0</v>
      </c>
      <c r="Y23" s="11">
        <f t="shared" si="42"/>
        <v>0</v>
      </c>
      <c r="Z23" s="11">
        <f t="shared" si="42"/>
        <v>0</v>
      </c>
      <c r="AA23" s="11">
        <f t="shared" si="42"/>
        <v>0</v>
      </c>
    </row>
    <row r="24" spans="1:27" x14ac:dyDescent="0.25">
      <c r="A24" s="177"/>
      <c r="B24" s="87"/>
      <c r="C24" s="88"/>
      <c r="D24" s="88"/>
      <c r="G24" s="13" t="s">
        <v>34</v>
      </c>
      <c r="H24" s="14">
        <f>SUM(H16:H22)</f>
        <v>0</v>
      </c>
      <c r="I24" s="15">
        <f t="shared" ref="I24:AA24" si="43">SUM(I16:I22)</f>
        <v>0</v>
      </c>
      <c r="J24" s="15">
        <f t="shared" si="43"/>
        <v>0</v>
      </c>
      <c r="K24" s="15">
        <f t="shared" si="43"/>
        <v>0</v>
      </c>
      <c r="L24" s="15">
        <f t="shared" si="43"/>
        <v>0</v>
      </c>
      <c r="M24" s="15">
        <f t="shared" si="43"/>
        <v>0</v>
      </c>
      <c r="N24" s="15">
        <f t="shared" si="43"/>
        <v>0</v>
      </c>
      <c r="O24" s="15">
        <f t="shared" si="43"/>
        <v>0</v>
      </c>
      <c r="P24" s="15">
        <f t="shared" si="43"/>
        <v>0</v>
      </c>
      <c r="Q24" s="15">
        <f t="shared" si="43"/>
        <v>0</v>
      </c>
      <c r="R24" s="15">
        <f t="shared" si="43"/>
        <v>0</v>
      </c>
      <c r="S24" s="15">
        <f t="shared" si="43"/>
        <v>0</v>
      </c>
      <c r="T24" s="15">
        <f t="shared" si="43"/>
        <v>0</v>
      </c>
      <c r="U24" s="15">
        <f t="shared" si="43"/>
        <v>0</v>
      </c>
      <c r="V24" s="15">
        <f t="shared" si="43"/>
        <v>0</v>
      </c>
      <c r="W24" s="15">
        <f t="shared" si="43"/>
        <v>0</v>
      </c>
      <c r="X24" s="15">
        <f t="shared" si="43"/>
        <v>0</v>
      </c>
      <c r="Y24" s="15">
        <f t="shared" si="43"/>
        <v>0</v>
      </c>
      <c r="Z24" s="15">
        <f t="shared" si="43"/>
        <v>0</v>
      </c>
      <c r="AA24" s="15">
        <f t="shared" si="43"/>
        <v>0</v>
      </c>
    </row>
    <row r="25" spans="1:27" ht="30" x14ac:dyDescent="0.25">
      <c r="A25" s="177"/>
      <c r="B25" s="87"/>
      <c r="C25" s="88"/>
      <c r="D25" s="88"/>
      <c r="G25" s="16" t="s">
        <v>36</v>
      </c>
      <c r="H25" s="18">
        <f>J25-SUM(H24:AA24)</f>
        <v>0</v>
      </c>
      <c r="I25" s="17" t="s">
        <v>35</v>
      </c>
      <c r="J25" s="37">
        <f>Instructions!B10</f>
        <v>0</v>
      </c>
      <c r="K25" s="232" t="s">
        <v>43</v>
      </c>
      <c r="L25" s="232"/>
      <c r="M25" s="19">
        <f>SUM(H24:AA24)</f>
        <v>0</v>
      </c>
      <c r="N25" s="12"/>
      <c r="O25" s="12"/>
      <c r="P25" s="12"/>
      <c r="Q25" s="12"/>
      <c r="R25" s="12"/>
      <c r="S25" s="12"/>
      <c r="T25" s="12"/>
      <c r="U25" s="12"/>
      <c r="V25" s="12"/>
      <c r="W25" s="12"/>
      <c r="X25" s="12"/>
      <c r="Y25" s="12"/>
      <c r="Z25" s="12"/>
      <c r="AA25" s="12"/>
    </row>
    <row r="26" spans="1:27" x14ac:dyDescent="0.25">
      <c r="A26" s="177"/>
      <c r="B26" s="87"/>
      <c r="C26" s="88"/>
      <c r="D26" s="88"/>
      <c r="G26" s="5"/>
      <c r="H26" s="20"/>
      <c r="I26" s="20"/>
      <c r="J26" s="20"/>
      <c r="K26" s="20"/>
      <c r="L26" s="20"/>
      <c r="M26" s="20"/>
      <c r="N26" s="20"/>
      <c r="O26" s="20"/>
      <c r="P26" s="20"/>
      <c r="Q26" s="20"/>
      <c r="R26" s="20"/>
      <c r="S26" s="20"/>
      <c r="T26" s="20"/>
      <c r="U26" s="20"/>
      <c r="V26" s="20"/>
      <c r="W26" s="20"/>
      <c r="X26" s="20"/>
      <c r="Y26" s="20"/>
      <c r="Z26" s="20"/>
      <c r="AA26" s="20"/>
    </row>
    <row r="27" spans="1:27" x14ac:dyDescent="0.25">
      <c r="A27" s="177"/>
      <c r="B27" s="87"/>
      <c r="C27" s="88"/>
      <c r="D27" s="88"/>
      <c r="G27" s="22"/>
    </row>
    <row r="28" spans="1:27" x14ac:dyDescent="0.25">
      <c r="A28" s="177"/>
      <c r="B28" s="87"/>
      <c r="C28" s="88"/>
      <c r="D28" s="88"/>
      <c r="G28" s="9" t="s">
        <v>31</v>
      </c>
      <c r="H28" s="6" t="str">
        <f>'Cost Tracking'!$A$23</f>
        <v>Alcohol</v>
      </c>
      <c r="I28" s="6" t="str">
        <f>'Cost Tracking'!$A$24</f>
        <v>Mortgage</v>
      </c>
      <c r="J28" s="6" t="str">
        <f>'Cost Tracking'!$A$25</f>
        <v>Donations</v>
      </c>
      <c r="K28" s="6" t="str">
        <f>'Cost Tracking'!$A$26</f>
        <v>Eating out</v>
      </c>
      <c r="L28" s="6" t="str">
        <f>'Cost Tracking'!$A$27</f>
        <v>Electrical Repairs</v>
      </c>
      <c r="M28" s="6" t="str">
        <f>'Cost Tracking'!$A$28</f>
        <v>Entertainment</v>
      </c>
      <c r="N28" s="6" t="str">
        <f>'Cost Tracking'!$A$29</f>
        <v>Fuel</v>
      </c>
      <c r="O28" s="6" t="str">
        <f>'Cost Tracking'!$A$30</f>
        <v>Gas for bottles</v>
      </c>
      <c r="P28" s="6" t="str">
        <f>'Cost Tracking'!$A$31</f>
        <v>General  Goods</v>
      </c>
      <c r="Q28" s="6" t="str">
        <f>'Cost Tracking'!$A$32</f>
        <v>Groceries</v>
      </c>
      <c r="R28" s="6" t="str">
        <f>'Cost Tracking'!$A$33</f>
        <v>Holiday park fees</v>
      </c>
      <c r="S28" s="6" t="str">
        <f>'Cost Tracking'!$A$34</f>
        <v>Insurances</v>
      </c>
      <c r="T28" s="6" t="str">
        <f>'Cost Tracking'!$A$35</f>
        <v>Mechanical repairs</v>
      </c>
      <c r="U28" s="6" t="str">
        <f>'Cost Tracking'!$A$36</f>
        <v>Misc expence</v>
      </c>
      <c r="V28" s="6" t="str">
        <f>'Cost Tracking'!$A$37</f>
        <v xml:space="preserve">Plumbing Repairs </v>
      </c>
      <c r="W28" s="6" t="str">
        <f>'Cost Tracking'!$A$38</f>
        <v>Registrations</v>
      </c>
      <c r="X28" s="6" t="str">
        <f>'Cost Tracking'!$A$39</f>
        <v xml:space="preserve">Water </v>
      </c>
      <c r="Y28" s="6" t="str">
        <f>'Cost Tracking'!$A$40</f>
        <v xml:space="preserve">Internet </v>
      </c>
      <c r="Z28" s="6" t="str">
        <f>'Cost Tracking'!$A$41</f>
        <v>Activities</v>
      </c>
      <c r="AA28" s="6" t="str">
        <f>'Cost Tracking'!$A$42</f>
        <v>Caravan items</v>
      </c>
    </row>
    <row r="29" spans="1:27" x14ac:dyDescent="0.25">
      <c r="A29" s="177"/>
      <c r="B29" s="87"/>
      <c r="C29" s="88"/>
      <c r="D29" s="88"/>
      <c r="G29" s="93">
        <v>15</v>
      </c>
      <c r="H29" s="92">
        <f>SUMIFS($D$3:$D$100,$A$3:$A$100,$G29,$C$3:$C$100,$H$2)</f>
        <v>0</v>
      </c>
      <c r="I29" s="92">
        <f>SUMIFS($D$3:$D$100,$A$3:$A$100,$G29,$C$3:$C$100,$I$2)</f>
        <v>0</v>
      </c>
      <c r="J29" s="92">
        <f>SUMIFS($D$3:$D$100,$A$3:$A$100,$G29,$C$3:$C$100,$J$2)</f>
        <v>0</v>
      </c>
      <c r="K29" s="92">
        <f>SUMIFS($D$3:$D$100,$A$3:$A$100,$G29,$C$3:$C$100,$K$2)</f>
        <v>0</v>
      </c>
      <c r="L29" s="92">
        <f>SUMIFS($D$3:$D$100,$A$3:$A$100,$G29,$C$3:$C$100,$L$2)</f>
        <v>0</v>
      </c>
      <c r="M29" s="92">
        <f>SUMIFS($D$3:$D$100,$A$3:$A$100,$G29,$C$3:$C$100,$M$2)</f>
        <v>0</v>
      </c>
      <c r="N29" s="92">
        <f>SUMIFS($D$3:$D$100,$A$3:$A$100,$G29,$C$3:$C$100,$N$2)</f>
        <v>0</v>
      </c>
      <c r="O29" s="92">
        <f>SUMIFS($D$3:$D$100,$A$3:$A$100,$G29,$C$3:$C$100,$O$2)</f>
        <v>0</v>
      </c>
      <c r="P29" s="92">
        <f>SUMIFS($D$3:$D$100,$A$3:$A$100,$G29,$C$3:$C$100,$P$2)</f>
        <v>0</v>
      </c>
      <c r="Q29" s="92">
        <f>SUMIFS($D$3:$D$100,$A$3:$A$100,$G29,$C$3:$C$100,$Q$2)</f>
        <v>0</v>
      </c>
      <c r="R29" s="92">
        <f>SUMIFS($D$3:$D$100,$A$3:$A$100,$G29,$C$3:$C$100,$R$2)</f>
        <v>0</v>
      </c>
      <c r="S29" s="92">
        <f>SUMIFS($D$3:$D$100,$A$3:$A$100,$G29,$C$3:$C$100,$S$2)</f>
        <v>0</v>
      </c>
      <c r="T29" s="92">
        <f>SUMIFS($D$3:$D$100,$A$3:$A$100,$G29,$C$3:$C$100,$T$2)</f>
        <v>0</v>
      </c>
      <c r="U29" s="92">
        <f>SUMIFS($D$3:$D$100,$A$3:$A$100,$G29,$C$3:$C$100,$U$2)</f>
        <v>0</v>
      </c>
      <c r="V29" s="92">
        <f>SUMIFS($D$3:$D$100,$A$3:$A$100,$G29,$C$3:$C$100,$V$2)</f>
        <v>0</v>
      </c>
      <c r="W29" s="92">
        <f>SUMIFS($D$3:$D$100,$A$3:$A$100,$G29,$C$3:$C$100,$W$2)</f>
        <v>0</v>
      </c>
      <c r="X29" s="92">
        <f>SUMIFS($D$3:$D$100,$A$3:$A$100,$G29,$C$3:$C$100,$X$2)</f>
        <v>0</v>
      </c>
      <c r="Y29" s="92">
        <f>SUMIFS($D$3:$D$100,$A$3:$A$100,$G29,$C$3:$C$100,$Y$2)</f>
        <v>0</v>
      </c>
      <c r="Z29" s="92">
        <f>SUMIFS($D$3:$D$100,$A$3:$A$100,$G29,$C$3:$C$100,$Z$2)</f>
        <v>0</v>
      </c>
      <c r="AA29" s="92">
        <f>SUMIFS($D$3:$D$100,$A$3:$A$100,$G29,$C$3:$C$100,$AA$2)</f>
        <v>0</v>
      </c>
    </row>
    <row r="30" spans="1:27" x14ac:dyDescent="0.25">
      <c r="A30" s="177"/>
      <c r="B30" s="87"/>
      <c r="C30" s="88"/>
      <c r="D30" s="88"/>
      <c r="G30" s="93">
        <v>16</v>
      </c>
      <c r="H30" s="92">
        <f t="shared" ref="H30:H35" si="44">SUMIFS($D$3:$D$100,$A$3:$A$100,$G30,$C$3:$C$100,$H$2)</f>
        <v>0</v>
      </c>
      <c r="I30" s="92">
        <f t="shared" ref="I30:I35" si="45">SUMIFS($D$3:$D$100,$A$3:$A$100,$G30,$C$3:$C$100,$I$2)</f>
        <v>0</v>
      </c>
      <c r="J30" s="92">
        <f t="shared" ref="J30:J35" si="46">SUMIFS($D$3:$D$100,$A$3:$A$100,$G30,$C$3:$C$100,$J$2)</f>
        <v>0</v>
      </c>
      <c r="K30" s="92">
        <f t="shared" ref="K30:K35" si="47">SUMIFS($D$3:$D$100,$A$3:$A$100,$G30,$C$3:$C$100,$K$2)</f>
        <v>0</v>
      </c>
      <c r="L30" s="92">
        <f t="shared" ref="L30:L35" si="48">SUMIFS($D$3:$D$100,$A$3:$A$100,$G30,$C$3:$C$100,$L$2)</f>
        <v>0</v>
      </c>
      <c r="M30" s="92">
        <f t="shared" ref="M30:M35" si="49">SUMIFS($D$3:$D$100,$A$3:$A$100,$G30,$C$3:$C$100,$M$2)</f>
        <v>0</v>
      </c>
      <c r="N30" s="92">
        <f t="shared" ref="N30:N35" si="50">SUMIFS($D$3:$D$100,$A$3:$A$100,$G30,$C$3:$C$100,$N$2)</f>
        <v>0</v>
      </c>
      <c r="O30" s="92">
        <f t="shared" ref="O30:O35" si="51">SUMIFS($D$3:$D$100,$A$3:$A$100,$G30,$C$3:$C$100,$O$2)</f>
        <v>0</v>
      </c>
      <c r="P30" s="92">
        <f t="shared" ref="P30:P35" si="52">SUMIFS($D$3:$D$100,$A$3:$A$100,$G30,$C$3:$C$100,$P$2)</f>
        <v>0</v>
      </c>
      <c r="Q30" s="92">
        <f t="shared" ref="Q30:Q35" si="53">SUMIFS($D$3:$D$100,$A$3:$A$100,$G30,$C$3:$C$100,$Q$2)</f>
        <v>0</v>
      </c>
      <c r="R30" s="92">
        <f t="shared" ref="R30:R35" si="54">SUMIFS($D$3:$D$100,$A$3:$A$100,$G30,$C$3:$C$100,$R$2)</f>
        <v>0</v>
      </c>
      <c r="S30" s="92">
        <f t="shared" ref="S30:S35" si="55">SUMIFS($D$3:$D$100,$A$3:$A$100,$G30,$C$3:$C$100,$S$2)</f>
        <v>0</v>
      </c>
      <c r="T30" s="92">
        <f t="shared" ref="T30:T35" si="56">SUMIFS($D$3:$D$100,$A$3:$A$100,$G30,$C$3:$C$100,$T$2)</f>
        <v>0</v>
      </c>
      <c r="U30" s="92">
        <f t="shared" ref="U30:U35" si="57">SUMIFS($D$3:$D$100,$A$3:$A$100,$G30,$C$3:$C$100,$U$2)</f>
        <v>0</v>
      </c>
      <c r="V30" s="92">
        <f t="shared" ref="V30:V35" si="58">SUMIFS($D$3:$D$100,$A$3:$A$100,$G30,$C$3:$C$100,$V$2)</f>
        <v>0</v>
      </c>
      <c r="W30" s="92">
        <f t="shared" ref="W30:W35" si="59">SUMIFS($D$3:$D$100,$A$3:$A$100,$G30,$C$3:$C$100,$W$2)</f>
        <v>0</v>
      </c>
      <c r="X30" s="92">
        <f t="shared" ref="X30:X35" si="60">SUMIFS($D$3:$D$100,$A$3:$A$100,$G30,$C$3:$C$100,$X$2)</f>
        <v>0</v>
      </c>
      <c r="Y30" s="92">
        <f t="shared" ref="Y30:Y35" si="61">SUMIFS($D$3:$D$100,$A$3:$A$100,$G30,$C$3:$C$100,$Y$2)</f>
        <v>0</v>
      </c>
      <c r="Z30" s="92">
        <f t="shared" ref="Z30:Z35" si="62">SUMIFS($D$3:$D$100,$A$3:$A$100,$G30,$C$3:$C$100,$Z$2)</f>
        <v>0</v>
      </c>
      <c r="AA30" s="92">
        <f t="shared" ref="AA30:AA35" si="63">SUMIFS($D$3:$D$100,$A$3:$A$100,$G30,$C$3:$C$100,$AA$2)</f>
        <v>0</v>
      </c>
    </row>
    <row r="31" spans="1:27" x14ac:dyDescent="0.25">
      <c r="A31" s="177"/>
      <c r="B31" s="87"/>
      <c r="C31" s="88"/>
      <c r="D31" s="88"/>
      <c r="G31" s="93">
        <v>17</v>
      </c>
      <c r="H31" s="92">
        <f t="shared" si="44"/>
        <v>0</v>
      </c>
      <c r="I31" s="92">
        <f t="shared" si="45"/>
        <v>0</v>
      </c>
      <c r="J31" s="92">
        <f t="shared" si="46"/>
        <v>0</v>
      </c>
      <c r="K31" s="92">
        <f t="shared" si="47"/>
        <v>0</v>
      </c>
      <c r="L31" s="92">
        <f t="shared" si="48"/>
        <v>0</v>
      </c>
      <c r="M31" s="92">
        <f t="shared" si="49"/>
        <v>0</v>
      </c>
      <c r="N31" s="92">
        <f t="shared" si="50"/>
        <v>0</v>
      </c>
      <c r="O31" s="92">
        <f t="shared" si="51"/>
        <v>0</v>
      </c>
      <c r="P31" s="92">
        <f t="shared" si="52"/>
        <v>0</v>
      </c>
      <c r="Q31" s="92">
        <f t="shared" si="53"/>
        <v>0</v>
      </c>
      <c r="R31" s="92">
        <f t="shared" si="54"/>
        <v>0</v>
      </c>
      <c r="S31" s="92">
        <f t="shared" si="55"/>
        <v>0</v>
      </c>
      <c r="T31" s="92">
        <f t="shared" si="56"/>
        <v>0</v>
      </c>
      <c r="U31" s="92">
        <f t="shared" si="57"/>
        <v>0</v>
      </c>
      <c r="V31" s="92">
        <f t="shared" si="58"/>
        <v>0</v>
      </c>
      <c r="W31" s="92">
        <f t="shared" si="59"/>
        <v>0</v>
      </c>
      <c r="X31" s="92">
        <f t="shared" si="60"/>
        <v>0</v>
      </c>
      <c r="Y31" s="92">
        <f t="shared" si="61"/>
        <v>0</v>
      </c>
      <c r="Z31" s="92">
        <f t="shared" si="62"/>
        <v>0</v>
      </c>
      <c r="AA31" s="92">
        <f t="shared" si="63"/>
        <v>0</v>
      </c>
    </row>
    <row r="32" spans="1:27" x14ac:dyDescent="0.25">
      <c r="A32" s="177"/>
      <c r="B32" s="87"/>
      <c r="C32" s="88"/>
      <c r="D32" s="88"/>
      <c r="G32" s="93">
        <v>18</v>
      </c>
      <c r="H32" s="92">
        <f t="shared" si="44"/>
        <v>0</v>
      </c>
      <c r="I32" s="92">
        <f t="shared" si="45"/>
        <v>0</v>
      </c>
      <c r="J32" s="92">
        <f t="shared" si="46"/>
        <v>0</v>
      </c>
      <c r="K32" s="92">
        <f t="shared" si="47"/>
        <v>0</v>
      </c>
      <c r="L32" s="92">
        <f t="shared" si="48"/>
        <v>0</v>
      </c>
      <c r="M32" s="92">
        <f t="shared" si="49"/>
        <v>0</v>
      </c>
      <c r="N32" s="92">
        <f t="shared" si="50"/>
        <v>0</v>
      </c>
      <c r="O32" s="92">
        <f t="shared" si="51"/>
        <v>0</v>
      </c>
      <c r="P32" s="92">
        <f t="shared" si="52"/>
        <v>0</v>
      </c>
      <c r="Q32" s="92">
        <f t="shared" si="53"/>
        <v>0</v>
      </c>
      <c r="R32" s="92">
        <f t="shared" si="54"/>
        <v>0</v>
      </c>
      <c r="S32" s="92">
        <f t="shared" si="55"/>
        <v>0</v>
      </c>
      <c r="T32" s="92">
        <f t="shared" si="56"/>
        <v>0</v>
      </c>
      <c r="U32" s="92">
        <f t="shared" si="57"/>
        <v>0</v>
      </c>
      <c r="V32" s="92">
        <f t="shared" si="58"/>
        <v>0</v>
      </c>
      <c r="W32" s="92">
        <f t="shared" si="59"/>
        <v>0</v>
      </c>
      <c r="X32" s="92">
        <f t="shared" si="60"/>
        <v>0</v>
      </c>
      <c r="Y32" s="92">
        <f t="shared" si="61"/>
        <v>0</v>
      </c>
      <c r="Z32" s="92">
        <f t="shared" si="62"/>
        <v>0</v>
      </c>
      <c r="AA32" s="92">
        <f t="shared" si="63"/>
        <v>0</v>
      </c>
    </row>
    <row r="33" spans="1:27" x14ac:dyDescent="0.25">
      <c r="A33" s="177"/>
      <c r="B33" s="87"/>
      <c r="C33" s="88"/>
      <c r="D33" s="88"/>
      <c r="G33" s="93">
        <v>19</v>
      </c>
      <c r="H33" s="92">
        <f t="shared" si="44"/>
        <v>0</v>
      </c>
      <c r="I33" s="92">
        <f t="shared" si="45"/>
        <v>0</v>
      </c>
      <c r="J33" s="92">
        <f t="shared" si="46"/>
        <v>0</v>
      </c>
      <c r="K33" s="92">
        <f t="shared" si="47"/>
        <v>0</v>
      </c>
      <c r="L33" s="92">
        <f t="shared" si="48"/>
        <v>0</v>
      </c>
      <c r="M33" s="92">
        <f t="shared" si="49"/>
        <v>0</v>
      </c>
      <c r="N33" s="92">
        <f t="shared" si="50"/>
        <v>0</v>
      </c>
      <c r="O33" s="92">
        <f t="shared" si="51"/>
        <v>0</v>
      </c>
      <c r="P33" s="92">
        <f t="shared" si="52"/>
        <v>0</v>
      </c>
      <c r="Q33" s="92">
        <f t="shared" si="53"/>
        <v>0</v>
      </c>
      <c r="R33" s="92">
        <f t="shared" si="54"/>
        <v>0</v>
      </c>
      <c r="S33" s="92">
        <f t="shared" si="55"/>
        <v>0</v>
      </c>
      <c r="T33" s="92">
        <f t="shared" si="56"/>
        <v>0</v>
      </c>
      <c r="U33" s="92">
        <f t="shared" si="57"/>
        <v>0</v>
      </c>
      <c r="V33" s="92">
        <f t="shared" si="58"/>
        <v>0</v>
      </c>
      <c r="W33" s="92">
        <f t="shared" si="59"/>
        <v>0</v>
      </c>
      <c r="X33" s="92">
        <f t="shared" si="60"/>
        <v>0</v>
      </c>
      <c r="Y33" s="92">
        <f t="shared" si="61"/>
        <v>0</v>
      </c>
      <c r="Z33" s="92">
        <f t="shared" si="62"/>
        <v>0</v>
      </c>
      <c r="AA33" s="92">
        <f t="shared" si="63"/>
        <v>0</v>
      </c>
    </row>
    <row r="34" spans="1:27" x14ac:dyDescent="0.25">
      <c r="A34" s="177"/>
      <c r="B34" s="87"/>
      <c r="C34" s="88"/>
      <c r="D34" s="88"/>
      <c r="G34" s="93">
        <v>20</v>
      </c>
      <c r="H34" s="92">
        <f t="shared" si="44"/>
        <v>0</v>
      </c>
      <c r="I34" s="92">
        <f t="shared" si="45"/>
        <v>0</v>
      </c>
      <c r="J34" s="92">
        <f t="shared" si="46"/>
        <v>0</v>
      </c>
      <c r="K34" s="92">
        <f t="shared" si="47"/>
        <v>0</v>
      </c>
      <c r="L34" s="92">
        <f t="shared" si="48"/>
        <v>0</v>
      </c>
      <c r="M34" s="92">
        <f t="shared" si="49"/>
        <v>0</v>
      </c>
      <c r="N34" s="92">
        <f t="shared" si="50"/>
        <v>0</v>
      </c>
      <c r="O34" s="92">
        <f t="shared" si="51"/>
        <v>0</v>
      </c>
      <c r="P34" s="92">
        <f t="shared" si="52"/>
        <v>0</v>
      </c>
      <c r="Q34" s="92">
        <f t="shared" si="53"/>
        <v>0</v>
      </c>
      <c r="R34" s="92">
        <f t="shared" si="54"/>
        <v>0</v>
      </c>
      <c r="S34" s="92">
        <f t="shared" si="55"/>
        <v>0</v>
      </c>
      <c r="T34" s="92">
        <f t="shared" si="56"/>
        <v>0</v>
      </c>
      <c r="U34" s="92">
        <f t="shared" si="57"/>
        <v>0</v>
      </c>
      <c r="V34" s="92">
        <f t="shared" si="58"/>
        <v>0</v>
      </c>
      <c r="W34" s="92">
        <f t="shared" si="59"/>
        <v>0</v>
      </c>
      <c r="X34" s="92">
        <f t="shared" si="60"/>
        <v>0</v>
      </c>
      <c r="Y34" s="92">
        <f t="shared" si="61"/>
        <v>0</v>
      </c>
      <c r="Z34" s="92">
        <f t="shared" si="62"/>
        <v>0</v>
      </c>
      <c r="AA34" s="92">
        <f t="shared" si="63"/>
        <v>0</v>
      </c>
    </row>
    <row r="35" spans="1:27" x14ac:dyDescent="0.25">
      <c r="A35" s="177"/>
      <c r="B35" s="87"/>
      <c r="C35" s="88"/>
      <c r="D35" s="88"/>
      <c r="G35" s="93">
        <v>21</v>
      </c>
      <c r="H35" s="92">
        <f t="shared" si="44"/>
        <v>0</v>
      </c>
      <c r="I35" s="92">
        <f t="shared" si="45"/>
        <v>0</v>
      </c>
      <c r="J35" s="92">
        <f t="shared" si="46"/>
        <v>0</v>
      </c>
      <c r="K35" s="92">
        <f t="shared" si="47"/>
        <v>0</v>
      </c>
      <c r="L35" s="92">
        <f t="shared" si="48"/>
        <v>0</v>
      </c>
      <c r="M35" s="92">
        <f t="shared" si="49"/>
        <v>0</v>
      </c>
      <c r="N35" s="92">
        <f t="shared" si="50"/>
        <v>0</v>
      </c>
      <c r="O35" s="92">
        <f t="shared" si="51"/>
        <v>0</v>
      </c>
      <c r="P35" s="92">
        <f t="shared" si="52"/>
        <v>0</v>
      </c>
      <c r="Q35" s="92">
        <f t="shared" si="53"/>
        <v>0</v>
      </c>
      <c r="R35" s="92">
        <f t="shared" si="54"/>
        <v>0</v>
      </c>
      <c r="S35" s="92">
        <f t="shared" si="55"/>
        <v>0</v>
      </c>
      <c r="T35" s="92">
        <f t="shared" si="56"/>
        <v>0</v>
      </c>
      <c r="U35" s="92">
        <f t="shared" si="57"/>
        <v>0</v>
      </c>
      <c r="V35" s="92">
        <f t="shared" si="58"/>
        <v>0</v>
      </c>
      <c r="W35" s="92">
        <f t="shared" si="59"/>
        <v>0</v>
      </c>
      <c r="X35" s="92">
        <f t="shared" si="60"/>
        <v>0</v>
      </c>
      <c r="Y35" s="92">
        <f t="shared" si="61"/>
        <v>0</v>
      </c>
      <c r="Z35" s="92">
        <f t="shared" si="62"/>
        <v>0</v>
      </c>
      <c r="AA35" s="92">
        <f t="shared" si="63"/>
        <v>0</v>
      </c>
    </row>
    <row r="36" spans="1:27" x14ac:dyDescent="0.25">
      <c r="A36" s="177"/>
      <c r="B36" s="87"/>
      <c r="C36" s="88"/>
      <c r="D36" s="88"/>
      <c r="G36" s="7" t="s">
        <v>33</v>
      </c>
      <c r="H36" s="11">
        <f>AVERAGE(H29:H35)</f>
        <v>0</v>
      </c>
      <c r="I36" s="11">
        <f>AVERAGE(I29:I35)</f>
        <v>0</v>
      </c>
      <c r="J36" s="11">
        <f t="shared" ref="J36:AA36" si="64">AVERAGE(J29:J35)</f>
        <v>0</v>
      </c>
      <c r="K36" s="11">
        <f t="shared" si="64"/>
        <v>0</v>
      </c>
      <c r="L36" s="11">
        <f t="shared" si="64"/>
        <v>0</v>
      </c>
      <c r="M36" s="11">
        <f t="shared" si="64"/>
        <v>0</v>
      </c>
      <c r="N36" s="11">
        <f t="shared" si="64"/>
        <v>0</v>
      </c>
      <c r="O36" s="11">
        <f t="shared" si="64"/>
        <v>0</v>
      </c>
      <c r="P36" s="11">
        <f t="shared" si="64"/>
        <v>0</v>
      </c>
      <c r="Q36" s="11">
        <f t="shared" si="64"/>
        <v>0</v>
      </c>
      <c r="R36" s="11">
        <f t="shared" si="64"/>
        <v>0</v>
      </c>
      <c r="S36" s="11">
        <f t="shared" si="64"/>
        <v>0</v>
      </c>
      <c r="T36" s="11">
        <f t="shared" si="64"/>
        <v>0</v>
      </c>
      <c r="U36" s="11">
        <f t="shared" si="64"/>
        <v>0</v>
      </c>
      <c r="V36" s="11">
        <f t="shared" si="64"/>
        <v>0</v>
      </c>
      <c r="W36" s="11">
        <f t="shared" si="64"/>
        <v>0</v>
      </c>
      <c r="X36" s="11">
        <f t="shared" si="64"/>
        <v>0</v>
      </c>
      <c r="Y36" s="11">
        <f t="shared" si="64"/>
        <v>0</v>
      </c>
      <c r="Z36" s="11">
        <f t="shared" si="64"/>
        <v>0</v>
      </c>
      <c r="AA36" s="11">
        <f t="shared" si="64"/>
        <v>0</v>
      </c>
    </row>
    <row r="37" spans="1:27" x14ac:dyDescent="0.25">
      <c r="A37" s="177"/>
      <c r="B37" s="87"/>
      <c r="C37" s="88"/>
      <c r="D37" s="88"/>
      <c r="G37" s="13" t="s">
        <v>34</v>
      </c>
      <c r="H37" s="14">
        <f>SUM(H29:H35)</f>
        <v>0</v>
      </c>
      <c r="I37" s="15">
        <f t="shared" ref="I37:AA37" si="65">SUM(I29:I35)</f>
        <v>0</v>
      </c>
      <c r="J37" s="15">
        <f t="shared" si="65"/>
        <v>0</v>
      </c>
      <c r="K37" s="15">
        <f t="shared" si="65"/>
        <v>0</v>
      </c>
      <c r="L37" s="15">
        <f t="shared" si="65"/>
        <v>0</v>
      </c>
      <c r="M37" s="15">
        <f t="shared" si="65"/>
        <v>0</v>
      </c>
      <c r="N37" s="15">
        <f t="shared" si="65"/>
        <v>0</v>
      </c>
      <c r="O37" s="15">
        <f t="shared" si="65"/>
        <v>0</v>
      </c>
      <c r="P37" s="15">
        <f t="shared" si="65"/>
        <v>0</v>
      </c>
      <c r="Q37" s="15">
        <f t="shared" si="65"/>
        <v>0</v>
      </c>
      <c r="R37" s="15">
        <f t="shared" si="65"/>
        <v>0</v>
      </c>
      <c r="S37" s="15">
        <f t="shared" si="65"/>
        <v>0</v>
      </c>
      <c r="T37" s="15">
        <f t="shared" si="65"/>
        <v>0</v>
      </c>
      <c r="U37" s="15">
        <f t="shared" si="65"/>
        <v>0</v>
      </c>
      <c r="V37" s="15">
        <f t="shared" si="65"/>
        <v>0</v>
      </c>
      <c r="W37" s="15">
        <f t="shared" si="65"/>
        <v>0</v>
      </c>
      <c r="X37" s="15">
        <f t="shared" si="65"/>
        <v>0</v>
      </c>
      <c r="Y37" s="15">
        <f t="shared" si="65"/>
        <v>0</v>
      </c>
      <c r="Z37" s="15">
        <f t="shared" si="65"/>
        <v>0</v>
      </c>
      <c r="AA37" s="15">
        <f t="shared" si="65"/>
        <v>0</v>
      </c>
    </row>
    <row r="38" spans="1:27" ht="30" x14ac:dyDescent="0.25">
      <c r="A38" s="177"/>
      <c r="B38" s="87"/>
      <c r="C38" s="88"/>
      <c r="D38" s="88"/>
      <c r="G38" s="16" t="s">
        <v>36</v>
      </c>
      <c r="H38" s="18">
        <f>J38-SUM(H37:AA37)</f>
        <v>0</v>
      </c>
      <c r="I38" s="17" t="s">
        <v>35</v>
      </c>
      <c r="J38" s="37">
        <f>Instructions!B10</f>
        <v>0</v>
      </c>
      <c r="K38" s="232" t="s">
        <v>43</v>
      </c>
      <c r="L38" s="232"/>
      <c r="M38" s="19">
        <f>SUM(H37:AA37)</f>
        <v>0</v>
      </c>
      <c r="N38" s="12"/>
      <c r="O38" s="12"/>
      <c r="P38" s="12"/>
      <c r="Q38" s="12"/>
      <c r="R38" s="12"/>
      <c r="S38" s="12"/>
      <c r="T38" s="12"/>
      <c r="U38" s="12"/>
      <c r="V38" s="12"/>
      <c r="W38" s="12"/>
      <c r="X38" s="12"/>
      <c r="Y38" s="12"/>
      <c r="Z38" s="12"/>
      <c r="AA38" s="12"/>
    </row>
    <row r="39" spans="1:27" x14ac:dyDescent="0.25">
      <c r="A39" s="177"/>
      <c r="B39" s="87"/>
      <c r="C39" s="88"/>
      <c r="D39" s="88"/>
      <c r="G39" s="5"/>
      <c r="H39" s="20"/>
      <c r="I39" s="20"/>
      <c r="J39" s="20"/>
      <c r="K39" s="20"/>
      <c r="L39" s="20"/>
      <c r="M39" s="20"/>
      <c r="N39" s="20"/>
      <c r="O39" s="20"/>
      <c r="P39" s="20"/>
      <c r="Q39" s="20"/>
      <c r="R39" s="20"/>
      <c r="S39" s="20"/>
      <c r="T39" s="20"/>
      <c r="U39" s="20"/>
      <c r="V39" s="20"/>
      <c r="W39" s="20"/>
      <c r="X39" s="20"/>
      <c r="Y39" s="20"/>
      <c r="Z39" s="20"/>
      <c r="AA39" s="20"/>
    </row>
    <row r="40" spans="1:27" x14ac:dyDescent="0.25">
      <c r="A40" s="177"/>
      <c r="B40" s="87"/>
      <c r="C40" s="88"/>
      <c r="D40" s="88"/>
      <c r="G40" s="22"/>
    </row>
    <row r="41" spans="1:27" x14ac:dyDescent="0.25">
      <c r="A41" s="177"/>
      <c r="B41" s="87"/>
      <c r="C41" s="88"/>
      <c r="D41" s="88"/>
      <c r="G41" s="8" t="s">
        <v>32</v>
      </c>
      <c r="H41" s="6" t="str">
        <f>'Cost Tracking'!$A$23</f>
        <v>Alcohol</v>
      </c>
      <c r="I41" s="6" t="str">
        <f>'Cost Tracking'!$A$24</f>
        <v>Mortgage</v>
      </c>
      <c r="J41" s="6" t="str">
        <f>'Cost Tracking'!$A$25</f>
        <v>Donations</v>
      </c>
      <c r="K41" s="6" t="str">
        <f>'Cost Tracking'!$A$26</f>
        <v>Eating out</v>
      </c>
      <c r="L41" s="6" t="str">
        <f>'Cost Tracking'!$A$27</f>
        <v>Electrical Repairs</v>
      </c>
      <c r="M41" s="6" t="str">
        <f>'Cost Tracking'!$A$28</f>
        <v>Entertainment</v>
      </c>
      <c r="N41" s="6" t="str">
        <f>'Cost Tracking'!$A$29</f>
        <v>Fuel</v>
      </c>
      <c r="O41" s="6" t="str">
        <f>'Cost Tracking'!$A$30</f>
        <v>Gas for bottles</v>
      </c>
      <c r="P41" s="6" t="str">
        <f>'Cost Tracking'!$A$31</f>
        <v>General  Goods</v>
      </c>
      <c r="Q41" s="6" t="str">
        <f>'Cost Tracking'!$A$32</f>
        <v>Groceries</v>
      </c>
      <c r="R41" s="6" t="str">
        <f>'Cost Tracking'!$A$33</f>
        <v>Holiday park fees</v>
      </c>
      <c r="S41" s="6" t="str">
        <f>'Cost Tracking'!$A$34</f>
        <v>Insurances</v>
      </c>
      <c r="T41" s="6" t="str">
        <f>'Cost Tracking'!$A$35</f>
        <v>Mechanical repairs</v>
      </c>
      <c r="U41" s="6" t="str">
        <f>'Cost Tracking'!$A$36</f>
        <v>Misc expence</v>
      </c>
      <c r="V41" s="6" t="str">
        <f>'Cost Tracking'!$A$37</f>
        <v xml:space="preserve">Plumbing Repairs </v>
      </c>
      <c r="W41" s="6" t="str">
        <f>'Cost Tracking'!$A$38</f>
        <v>Registrations</v>
      </c>
      <c r="X41" s="6" t="str">
        <f>'Cost Tracking'!$A$39</f>
        <v xml:space="preserve">Water </v>
      </c>
      <c r="Y41" s="6" t="str">
        <f>'Cost Tracking'!$A$40</f>
        <v xml:space="preserve">Internet </v>
      </c>
      <c r="Z41" s="6" t="str">
        <f>'Cost Tracking'!$A$41</f>
        <v>Activities</v>
      </c>
      <c r="AA41" s="6" t="str">
        <f>'Cost Tracking'!$A$42</f>
        <v>Caravan items</v>
      </c>
    </row>
    <row r="42" spans="1:27" x14ac:dyDescent="0.25">
      <c r="A42" s="177"/>
      <c r="B42" s="87"/>
      <c r="C42" s="88"/>
      <c r="D42" s="88"/>
      <c r="G42" s="145">
        <v>22</v>
      </c>
      <c r="H42" s="92">
        <f>SUMIFS($D$3:$D$100,$A$3:$A$100,$G42,$C$3:$C$100,$H$2)</f>
        <v>0</v>
      </c>
      <c r="I42" s="92">
        <f>SUMIFS($D$3:$D$100,$A$3:$A$100,$G42,$C$3:$C$100,$I$2)</f>
        <v>0</v>
      </c>
      <c r="J42" s="92">
        <f>SUMIFS($D$3:$D$100,$A$3:$A$100,$G42,$C$3:$C$100,$J$2)</f>
        <v>0</v>
      </c>
      <c r="K42" s="92">
        <f>SUMIFS($D$3:$D$100,$A$3:$A$100,$G42,$C$3:$C$100,$K$2)</f>
        <v>0</v>
      </c>
      <c r="L42" s="92">
        <f>SUMIFS($D$3:$D$100,$A$3:$A$100,$G42,$C$3:$C$100,$L$2)</f>
        <v>0</v>
      </c>
      <c r="M42" s="92">
        <f>SUMIFS($D$3:$D$100,$A$3:$A$100,$G42,$C$3:$C$100,$M$2)</f>
        <v>0</v>
      </c>
      <c r="N42" s="92">
        <f>SUMIFS($D$3:$D$100,$A$3:$A$100,$G42,$C$3:$C$100,$N$2)</f>
        <v>0</v>
      </c>
      <c r="O42" s="92">
        <f>SUMIFS($D$3:$D$100,$A$3:$A$100,$G42,$C$3:$C$100,$O$2)</f>
        <v>0</v>
      </c>
      <c r="P42" s="92">
        <f>SUMIFS($D$3:$D$100,$A$3:$A$100,$G42,$C$3:$C$100,$P$2)</f>
        <v>0</v>
      </c>
      <c r="Q42" s="92">
        <f>SUMIFS($D$3:$D$100,$A$3:$A$100,$G42,$C$3:$C$100,$Q$2)</f>
        <v>0</v>
      </c>
      <c r="R42" s="92">
        <f>SUMIFS($D$3:$D$100,$A$3:$A$100,$G42,$C$3:$C$100,$R$2)</f>
        <v>0</v>
      </c>
      <c r="S42" s="92">
        <f>SUMIFS($D$3:$D$100,$A$3:$A$100,$G42,$C$3:$C$100,$S$2)</f>
        <v>0</v>
      </c>
      <c r="T42" s="92">
        <f>SUMIFS($D$3:$D$100,$A$3:$A$100,$G42,$C$3:$C$100,$T$2)</f>
        <v>0</v>
      </c>
      <c r="U42" s="92">
        <f>SUMIFS($D$3:$D$100,$A$3:$A$100,$G42,$C$3:$C$100,$U$2)</f>
        <v>0</v>
      </c>
      <c r="V42" s="92">
        <f>SUMIFS($D$3:$D$100,$A$3:$A$100,$G42,$C$3:$C$100,$V$2)</f>
        <v>0</v>
      </c>
      <c r="W42" s="92">
        <f>SUMIFS($D$3:$D$100,$A$3:$A$100,$G42,$C$3:$C$100,$W$2)</f>
        <v>0</v>
      </c>
      <c r="X42" s="92">
        <f>SUMIFS($D$3:$D$100,$A$3:$A$100,$G42,$C$3:$C$100,$X$2)</f>
        <v>0</v>
      </c>
      <c r="Y42" s="92">
        <f>SUMIFS($D$3:$D$100,$A$3:$A$100,$G42,$C$3:$C$100,$Y$2)</f>
        <v>0</v>
      </c>
      <c r="Z42" s="92">
        <f>SUMIFS($D$3:$D$100,$A$3:$A$100,$G42,$C$3:$C$100,$Z$2)</f>
        <v>0</v>
      </c>
      <c r="AA42" s="92">
        <f>SUMIFS($D$3:$D$100,$A$3:$A$100,$G42,$C$3:$C$100,$AA$2)</f>
        <v>0</v>
      </c>
    </row>
    <row r="43" spans="1:27" x14ac:dyDescent="0.25">
      <c r="A43" s="177"/>
      <c r="B43" s="87"/>
      <c r="C43" s="88"/>
      <c r="D43" s="88"/>
      <c r="G43" s="146">
        <v>23</v>
      </c>
      <c r="H43" s="92">
        <f t="shared" ref="H43:H51" si="66">SUMIFS($D$3:$D$100,$A$3:$A$100,$G43,$C$3:$C$100,$H$2)</f>
        <v>0</v>
      </c>
      <c r="I43" s="92">
        <f t="shared" ref="I43:I51" si="67">SUMIFS($D$3:$D$100,$A$3:$A$100,$G43,$C$3:$C$100,$I$2)</f>
        <v>0</v>
      </c>
      <c r="J43" s="92">
        <f t="shared" ref="J43:J51" si="68">SUMIFS($D$3:$D$100,$A$3:$A$100,$G43,$C$3:$C$100,$J$2)</f>
        <v>0</v>
      </c>
      <c r="K43" s="92">
        <f t="shared" ref="K43:K51" si="69">SUMIFS($D$3:$D$100,$A$3:$A$100,$G43,$C$3:$C$100,$K$2)</f>
        <v>0</v>
      </c>
      <c r="L43" s="92">
        <f t="shared" ref="L43:L51" si="70">SUMIFS($D$3:$D$100,$A$3:$A$100,$G43,$C$3:$C$100,$L$2)</f>
        <v>0</v>
      </c>
      <c r="M43" s="92">
        <f t="shared" ref="M43:M51" si="71">SUMIFS($D$3:$D$100,$A$3:$A$100,$G43,$C$3:$C$100,$M$2)</f>
        <v>0</v>
      </c>
      <c r="N43" s="92">
        <f t="shared" ref="N43:N51" si="72">SUMIFS($D$3:$D$100,$A$3:$A$100,$G43,$C$3:$C$100,$N$2)</f>
        <v>0</v>
      </c>
      <c r="O43" s="92">
        <f t="shared" ref="O43:O51" si="73">SUMIFS($D$3:$D$100,$A$3:$A$100,$G43,$C$3:$C$100,$O$2)</f>
        <v>0</v>
      </c>
      <c r="P43" s="92">
        <f t="shared" ref="P43:P51" si="74">SUMIFS($D$3:$D$100,$A$3:$A$100,$G43,$C$3:$C$100,$P$2)</f>
        <v>0</v>
      </c>
      <c r="Q43" s="92">
        <f t="shared" ref="Q43:Q51" si="75">SUMIFS($D$3:$D$100,$A$3:$A$100,$G43,$C$3:$C$100,$Q$2)</f>
        <v>0</v>
      </c>
      <c r="R43" s="92">
        <f t="shared" ref="R43:R51" si="76">SUMIFS($D$3:$D$100,$A$3:$A$100,$G43,$C$3:$C$100,$R$2)</f>
        <v>0</v>
      </c>
      <c r="S43" s="92">
        <f t="shared" ref="S43:S51" si="77">SUMIFS($D$3:$D$100,$A$3:$A$100,$G43,$C$3:$C$100,$S$2)</f>
        <v>0</v>
      </c>
      <c r="T43" s="92">
        <f t="shared" ref="T43:T51" si="78">SUMIFS($D$3:$D$100,$A$3:$A$100,$G43,$C$3:$C$100,$T$2)</f>
        <v>0</v>
      </c>
      <c r="U43" s="92">
        <f t="shared" ref="U43:U51" si="79">SUMIFS($D$3:$D$100,$A$3:$A$100,$G43,$C$3:$C$100,$U$2)</f>
        <v>0</v>
      </c>
      <c r="V43" s="92">
        <f t="shared" ref="V43:V51" si="80">SUMIFS($D$3:$D$100,$A$3:$A$100,$G43,$C$3:$C$100,$V$2)</f>
        <v>0</v>
      </c>
      <c r="W43" s="92">
        <f t="shared" ref="W43:W51" si="81">SUMIFS($D$3:$D$100,$A$3:$A$100,$G43,$C$3:$C$100,$W$2)</f>
        <v>0</v>
      </c>
      <c r="X43" s="92">
        <f t="shared" ref="X43:X51" si="82">SUMIFS($D$3:$D$100,$A$3:$A$100,$G43,$C$3:$C$100,$X$2)</f>
        <v>0</v>
      </c>
      <c r="Y43" s="92">
        <f t="shared" ref="Y43:Y51" si="83">SUMIFS($D$3:$D$100,$A$3:$A$100,$G43,$C$3:$C$100,$Y$2)</f>
        <v>0</v>
      </c>
      <c r="Z43" s="92">
        <f t="shared" ref="Z43:Z51" si="84">SUMIFS($D$3:$D$100,$A$3:$A$100,$G43,$C$3:$C$100,$Z$2)</f>
        <v>0</v>
      </c>
      <c r="AA43" s="92">
        <f t="shared" ref="AA43:AA51" si="85">SUMIFS($D$3:$D$100,$A$3:$A$100,$G43,$C$3:$C$100,$AA$2)</f>
        <v>0</v>
      </c>
    </row>
    <row r="44" spans="1:27" x14ac:dyDescent="0.25">
      <c r="A44" s="177"/>
      <c r="B44" s="87"/>
      <c r="C44" s="88"/>
      <c r="D44" s="88"/>
      <c r="G44" s="147">
        <v>24</v>
      </c>
      <c r="H44" s="92">
        <f t="shared" si="66"/>
        <v>0</v>
      </c>
      <c r="I44" s="92">
        <f t="shared" si="67"/>
        <v>0</v>
      </c>
      <c r="J44" s="92">
        <f t="shared" si="68"/>
        <v>0</v>
      </c>
      <c r="K44" s="92">
        <f t="shared" si="69"/>
        <v>0</v>
      </c>
      <c r="L44" s="92">
        <f t="shared" si="70"/>
        <v>0</v>
      </c>
      <c r="M44" s="92">
        <f t="shared" si="71"/>
        <v>0</v>
      </c>
      <c r="N44" s="92">
        <f t="shared" si="72"/>
        <v>0</v>
      </c>
      <c r="O44" s="92">
        <f t="shared" si="73"/>
        <v>0</v>
      </c>
      <c r="P44" s="92">
        <f t="shared" si="74"/>
        <v>0</v>
      </c>
      <c r="Q44" s="92">
        <f t="shared" si="75"/>
        <v>0</v>
      </c>
      <c r="R44" s="92">
        <f t="shared" si="76"/>
        <v>0</v>
      </c>
      <c r="S44" s="92">
        <f t="shared" si="77"/>
        <v>0</v>
      </c>
      <c r="T44" s="92">
        <f t="shared" si="78"/>
        <v>0</v>
      </c>
      <c r="U44" s="92">
        <f t="shared" si="79"/>
        <v>0</v>
      </c>
      <c r="V44" s="92">
        <f t="shared" si="80"/>
        <v>0</v>
      </c>
      <c r="W44" s="92">
        <f t="shared" si="81"/>
        <v>0</v>
      </c>
      <c r="X44" s="92">
        <f t="shared" si="82"/>
        <v>0</v>
      </c>
      <c r="Y44" s="92">
        <f t="shared" si="83"/>
        <v>0</v>
      </c>
      <c r="Z44" s="92">
        <f t="shared" si="84"/>
        <v>0</v>
      </c>
      <c r="AA44" s="92">
        <f t="shared" si="85"/>
        <v>0</v>
      </c>
    </row>
    <row r="45" spans="1:27" x14ac:dyDescent="0.25">
      <c r="A45" s="177"/>
      <c r="B45" s="87"/>
      <c r="C45" s="88"/>
      <c r="D45" s="88"/>
      <c r="G45" s="147">
        <v>25</v>
      </c>
      <c r="H45" s="92">
        <f t="shared" si="66"/>
        <v>0</v>
      </c>
      <c r="I45" s="92">
        <f t="shared" si="67"/>
        <v>0</v>
      </c>
      <c r="J45" s="92">
        <f t="shared" si="68"/>
        <v>0</v>
      </c>
      <c r="K45" s="92">
        <f t="shared" si="69"/>
        <v>0</v>
      </c>
      <c r="L45" s="92">
        <f t="shared" si="70"/>
        <v>0</v>
      </c>
      <c r="M45" s="92">
        <f t="shared" si="71"/>
        <v>0</v>
      </c>
      <c r="N45" s="92">
        <f t="shared" si="72"/>
        <v>0</v>
      </c>
      <c r="O45" s="92">
        <f t="shared" si="73"/>
        <v>0</v>
      </c>
      <c r="P45" s="92">
        <f t="shared" si="74"/>
        <v>0</v>
      </c>
      <c r="Q45" s="92">
        <f t="shared" si="75"/>
        <v>0</v>
      </c>
      <c r="R45" s="92">
        <f t="shared" si="76"/>
        <v>0</v>
      </c>
      <c r="S45" s="92">
        <f t="shared" si="77"/>
        <v>0</v>
      </c>
      <c r="T45" s="92">
        <f t="shared" si="78"/>
        <v>0</v>
      </c>
      <c r="U45" s="92">
        <f t="shared" si="79"/>
        <v>0</v>
      </c>
      <c r="V45" s="92">
        <f t="shared" si="80"/>
        <v>0</v>
      </c>
      <c r="W45" s="92">
        <f t="shared" si="81"/>
        <v>0</v>
      </c>
      <c r="X45" s="92">
        <f t="shared" si="82"/>
        <v>0</v>
      </c>
      <c r="Y45" s="92">
        <f t="shared" si="83"/>
        <v>0</v>
      </c>
      <c r="Z45" s="92">
        <f t="shared" si="84"/>
        <v>0</v>
      </c>
      <c r="AA45" s="92">
        <f t="shared" si="85"/>
        <v>0</v>
      </c>
    </row>
    <row r="46" spans="1:27" x14ac:dyDescent="0.25">
      <c r="A46" s="177"/>
      <c r="B46" s="87"/>
      <c r="C46" s="88"/>
      <c r="D46" s="88"/>
      <c r="G46" s="147">
        <v>26</v>
      </c>
      <c r="H46" s="92">
        <f t="shared" si="66"/>
        <v>0</v>
      </c>
      <c r="I46" s="92">
        <f t="shared" si="67"/>
        <v>0</v>
      </c>
      <c r="J46" s="92">
        <f t="shared" si="68"/>
        <v>0</v>
      </c>
      <c r="K46" s="92">
        <f t="shared" si="69"/>
        <v>0</v>
      </c>
      <c r="L46" s="92">
        <f t="shared" si="70"/>
        <v>0</v>
      </c>
      <c r="M46" s="92">
        <f t="shared" si="71"/>
        <v>0</v>
      </c>
      <c r="N46" s="92">
        <f t="shared" si="72"/>
        <v>0</v>
      </c>
      <c r="O46" s="92">
        <f t="shared" si="73"/>
        <v>0</v>
      </c>
      <c r="P46" s="92">
        <f t="shared" si="74"/>
        <v>0</v>
      </c>
      <c r="Q46" s="92">
        <f t="shared" si="75"/>
        <v>0</v>
      </c>
      <c r="R46" s="92">
        <f t="shared" si="76"/>
        <v>0</v>
      </c>
      <c r="S46" s="92">
        <f t="shared" si="77"/>
        <v>0</v>
      </c>
      <c r="T46" s="92">
        <f t="shared" si="78"/>
        <v>0</v>
      </c>
      <c r="U46" s="92">
        <f t="shared" si="79"/>
        <v>0</v>
      </c>
      <c r="V46" s="92">
        <f t="shared" si="80"/>
        <v>0</v>
      </c>
      <c r="W46" s="92">
        <f t="shared" si="81"/>
        <v>0</v>
      </c>
      <c r="X46" s="92">
        <f t="shared" si="82"/>
        <v>0</v>
      </c>
      <c r="Y46" s="92">
        <f t="shared" si="83"/>
        <v>0</v>
      </c>
      <c r="Z46" s="92">
        <f t="shared" si="84"/>
        <v>0</v>
      </c>
      <c r="AA46" s="92">
        <f t="shared" si="85"/>
        <v>0</v>
      </c>
    </row>
    <row r="47" spans="1:27" x14ac:dyDescent="0.25">
      <c r="A47" s="177"/>
      <c r="B47" s="87"/>
      <c r="C47" s="88"/>
      <c r="D47" s="88"/>
      <c r="G47" s="147">
        <v>27</v>
      </c>
      <c r="H47" s="92">
        <f t="shared" si="66"/>
        <v>0</v>
      </c>
      <c r="I47" s="92">
        <f t="shared" si="67"/>
        <v>0</v>
      </c>
      <c r="J47" s="92">
        <f t="shared" si="68"/>
        <v>0</v>
      </c>
      <c r="K47" s="92">
        <f t="shared" si="69"/>
        <v>0</v>
      </c>
      <c r="L47" s="92">
        <f t="shared" si="70"/>
        <v>0</v>
      </c>
      <c r="M47" s="92">
        <f t="shared" si="71"/>
        <v>0</v>
      </c>
      <c r="N47" s="92">
        <f t="shared" si="72"/>
        <v>0</v>
      </c>
      <c r="O47" s="92">
        <f t="shared" si="73"/>
        <v>0</v>
      </c>
      <c r="P47" s="92">
        <f t="shared" si="74"/>
        <v>0</v>
      </c>
      <c r="Q47" s="92">
        <f t="shared" si="75"/>
        <v>0</v>
      </c>
      <c r="R47" s="92">
        <f t="shared" si="76"/>
        <v>0</v>
      </c>
      <c r="S47" s="92">
        <f t="shared" si="77"/>
        <v>0</v>
      </c>
      <c r="T47" s="92">
        <f t="shared" si="78"/>
        <v>0</v>
      </c>
      <c r="U47" s="92">
        <f t="shared" si="79"/>
        <v>0</v>
      </c>
      <c r="V47" s="92">
        <f t="shared" si="80"/>
        <v>0</v>
      </c>
      <c r="W47" s="92">
        <f t="shared" si="81"/>
        <v>0</v>
      </c>
      <c r="X47" s="92">
        <f t="shared" si="82"/>
        <v>0</v>
      </c>
      <c r="Y47" s="92">
        <f t="shared" si="83"/>
        <v>0</v>
      </c>
      <c r="Z47" s="92">
        <f t="shared" si="84"/>
        <v>0</v>
      </c>
      <c r="AA47" s="92">
        <f t="shared" si="85"/>
        <v>0</v>
      </c>
    </row>
    <row r="48" spans="1:27" x14ac:dyDescent="0.25">
      <c r="A48" s="177"/>
      <c r="B48" s="87"/>
      <c r="C48" s="88"/>
      <c r="D48" s="88"/>
      <c r="G48" s="147">
        <v>28</v>
      </c>
      <c r="H48" s="92">
        <f t="shared" si="66"/>
        <v>0</v>
      </c>
      <c r="I48" s="92">
        <f t="shared" si="67"/>
        <v>0</v>
      </c>
      <c r="J48" s="92">
        <f t="shared" si="68"/>
        <v>0</v>
      </c>
      <c r="K48" s="92">
        <f t="shared" si="69"/>
        <v>0</v>
      </c>
      <c r="L48" s="92">
        <f t="shared" si="70"/>
        <v>0</v>
      </c>
      <c r="M48" s="92">
        <f t="shared" si="71"/>
        <v>0</v>
      </c>
      <c r="N48" s="92">
        <f t="shared" si="72"/>
        <v>0</v>
      </c>
      <c r="O48" s="92">
        <f t="shared" si="73"/>
        <v>0</v>
      </c>
      <c r="P48" s="92">
        <f t="shared" si="74"/>
        <v>0</v>
      </c>
      <c r="Q48" s="92">
        <f t="shared" si="75"/>
        <v>0</v>
      </c>
      <c r="R48" s="92">
        <f t="shared" si="76"/>
        <v>0</v>
      </c>
      <c r="S48" s="92">
        <f t="shared" si="77"/>
        <v>0</v>
      </c>
      <c r="T48" s="92">
        <f t="shared" si="78"/>
        <v>0</v>
      </c>
      <c r="U48" s="92">
        <f t="shared" si="79"/>
        <v>0</v>
      </c>
      <c r="V48" s="92">
        <f t="shared" si="80"/>
        <v>0</v>
      </c>
      <c r="W48" s="92">
        <f t="shared" si="81"/>
        <v>0</v>
      </c>
      <c r="X48" s="92">
        <f t="shared" si="82"/>
        <v>0</v>
      </c>
      <c r="Y48" s="92">
        <f t="shared" si="83"/>
        <v>0</v>
      </c>
      <c r="Z48" s="92">
        <f t="shared" si="84"/>
        <v>0</v>
      </c>
      <c r="AA48" s="92">
        <f t="shared" si="85"/>
        <v>0</v>
      </c>
    </row>
    <row r="49" spans="1:27" x14ac:dyDescent="0.25">
      <c r="A49" s="177"/>
      <c r="B49" s="87"/>
      <c r="C49" s="88"/>
      <c r="D49" s="88"/>
      <c r="G49" s="93">
        <v>29</v>
      </c>
      <c r="H49" s="92">
        <f t="shared" si="66"/>
        <v>0</v>
      </c>
      <c r="I49" s="92">
        <f t="shared" si="67"/>
        <v>0</v>
      </c>
      <c r="J49" s="92">
        <f t="shared" si="68"/>
        <v>0</v>
      </c>
      <c r="K49" s="92">
        <f t="shared" si="69"/>
        <v>0</v>
      </c>
      <c r="L49" s="92">
        <f t="shared" si="70"/>
        <v>0</v>
      </c>
      <c r="M49" s="92">
        <f t="shared" si="71"/>
        <v>0</v>
      </c>
      <c r="N49" s="92">
        <f t="shared" si="72"/>
        <v>0</v>
      </c>
      <c r="O49" s="92">
        <f t="shared" si="73"/>
        <v>0</v>
      </c>
      <c r="P49" s="92">
        <f t="shared" si="74"/>
        <v>0</v>
      </c>
      <c r="Q49" s="92">
        <f t="shared" si="75"/>
        <v>0</v>
      </c>
      <c r="R49" s="92">
        <f t="shared" si="76"/>
        <v>0</v>
      </c>
      <c r="S49" s="92">
        <f t="shared" si="77"/>
        <v>0</v>
      </c>
      <c r="T49" s="92">
        <f t="shared" si="78"/>
        <v>0</v>
      </c>
      <c r="U49" s="92">
        <f t="shared" si="79"/>
        <v>0</v>
      </c>
      <c r="V49" s="92">
        <f t="shared" si="80"/>
        <v>0</v>
      </c>
      <c r="W49" s="92">
        <f t="shared" si="81"/>
        <v>0</v>
      </c>
      <c r="X49" s="92">
        <f t="shared" si="82"/>
        <v>0</v>
      </c>
      <c r="Y49" s="92">
        <f t="shared" si="83"/>
        <v>0</v>
      </c>
      <c r="Z49" s="92">
        <f t="shared" si="84"/>
        <v>0</v>
      </c>
      <c r="AA49" s="92">
        <f t="shared" si="85"/>
        <v>0</v>
      </c>
    </row>
    <row r="50" spans="1:27" x14ac:dyDescent="0.25">
      <c r="A50" s="177"/>
      <c r="B50" s="87"/>
      <c r="C50" s="88"/>
      <c r="D50" s="88"/>
      <c r="G50" s="146">
        <v>30</v>
      </c>
      <c r="H50" s="92">
        <f t="shared" si="66"/>
        <v>0</v>
      </c>
      <c r="I50" s="92">
        <f t="shared" si="67"/>
        <v>0</v>
      </c>
      <c r="J50" s="92">
        <f t="shared" si="68"/>
        <v>0</v>
      </c>
      <c r="K50" s="92">
        <f t="shared" si="69"/>
        <v>0</v>
      </c>
      <c r="L50" s="92">
        <f t="shared" si="70"/>
        <v>0</v>
      </c>
      <c r="M50" s="92">
        <f t="shared" si="71"/>
        <v>0</v>
      </c>
      <c r="N50" s="92">
        <f t="shared" si="72"/>
        <v>0</v>
      </c>
      <c r="O50" s="92">
        <f t="shared" si="73"/>
        <v>0</v>
      </c>
      <c r="P50" s="92">
        <f t="shared" si="74"/>
        <v>0</v>
      </c>
      <c r="Q50" s="92">
        <f t="shared" si="75"/>
        <v>0</v>
      </c>
      <c r="R50" s="92">
        <f t="shared" si="76"/>
        <v>0</v>
      </c>
      <c r="S50" s="92">
        <f t="shared" si="77"/>
        <v>0</v>
      </c>
      <c r="T50" s="92">
        <f t="shared" si="78"/>
        <v>0</v>
      </c>
      <c r="U50" s="92">
        <f t="shared" si="79"/>
        <v>0</v>
      </c>
      <c r="V50" s="92">
        <f t="shared" si="80"/>
        <v>0</v>
      </c>
      <c r="W50" s="92">
        <f t="shared" si="81"/>
        <v>0</v>
      </c>
      <c r="X50" s="92">
        <f t="shared" si="82"/>
        <v>0</v>
      </c>
      <c r="Y50" s="92">
        <f t="shared" si="83"/>
        <v>0</v>
      </c>
      <c r="Z50" s="92">
        <f t="shared" si="84"/>
        <v>0</v>
      </c>
      <c r="AA50" s="92">
        <f t="shared" si="85"/>
        <v>0</v>
      </c>
    </row>
    <row r="51" spans="1:27" x14ac:dyDescent="0.25">
      <c r="A51" s="177"/>
      <c r="B51" s="87"/>
      <c r="C51" s="88"/>
      <c r="D51" s="88"/>
      <c r="G51" s="93">
        <v>31</v>
      </c>
      <c r="H51" s="92">
        <f t="shared" si="66"/>
        <v>0</v>
      </c>
      <c r="I51" s="92">
        <f t="shared" si="67"/>
        <v>0</v>
      </c>
      <c r="J51" s="92">
        <f t="shared" si="68"/>
        <v>0</v>
      </c>
      <c r="K51" s="92">
        <f t="shared" si="69"/>
        <v>0</v>
      </c>
      <c r="L51" s="92">
        <f t="shared" si="70"/>
        <v>0</v>
      </c>
      <c r="M51" s="92">
        <f t="shared" si="71"/>
        <v>0</v>
      </c>
      <c r="N51" s="92">
        <f t="shared" si="72"/>
        <v>0</v>
      </c>
      <c r="O51" s="92">
        <f t="shared" si="73"/>
        <v>0</v>
      </c>
      <c r="P51" s="92">
        <f t="shared" si="74"/>
        <v>0</v>
      </c>
      <c r="Q51" s="92">
        <f t="shared" si="75"/>
        <v>0</v>
      </c>
      <c r="R51" s="92">
        <f t="shared" si="76"/>
        <v>0</v>
      </c>
      <c r="S51" s="92">
        <f t="shared" si="77"/>
        <v>0</v>
      </c>
      <c r="T51" s="92">
        <f t="shared" si="78"/>
        <v>0</v>
      </c>
      <c r="U51" s="92">
        <f t="shared" si="79"/>
        <v>0</v>
      </c>
      <c r="V51" s="92">
        <f t="shared" si="80"/>
        <v>0</v>
      </c>
      <c r="W51" s="92">
        <f t="shared" si="81"/>
        <v>0</v>
      </c>
      <c r="X51" s="92">
        <f t="shared" si="82"/>
        <v>0</v>
      </c>
      <c r="Y51" s="92">
        <f t="shared" si="83"/>
        <v>0</v>
      </c>
      <c r="Z51" s="92">
        <f t="shared" si="84"/>
        <v>0</v>
      </c>
      <c r="AA51" s="92">
        <f t="shared" si="85"/>
        <v>0</v>
      </c>
    </row>
    <row r="52" spans="1:27" x14ac:dyDescent="0.25">
      <c r="A52" s="177"/>
      <c r="B52" s="87"/>
      <c r="C52" s="88"/>
      <c r="D52" s="88"/>
      <c r="G52" s="30" t="s">
        <v>33</v>
      </c>
      <c r="H52" s="31">
        <f>AVERAGE(H42:H51)</f>
        <v>0</v>
      </c>
      <c r="I52" s="31">
        <f t="shared" ref="I52:AA52" si="86">AVERAGE(I42:I51)</f>
        <v>0</v>
      </c>
      <c r="J52" s="31">
        <f t="shared" si="86"/>
        <v>0</v>
      </c>
      <c r="K52" s="31">
        <f t="shared" si="86"/>
        <v>0</v>
      </c>
      <c r="L52" s="31">
        <f t="shared" si="86"/>
        <v>0</v>
      </c>
      <c r="M52" s="31">
        <f t="shared" si="86"/>
        <v>0</v>
      </c>
      <c r="N52" s="31">
        <f t="shared" si="86"/>
        <v>0</v>
      </c>
      <c r="O52" s="31">
        <f t="shared" si="86"/>
        <v>0</v>
      </c>
      <c r="P52" s="31">
        <f t="shared" si="86"/>
        <v>0</v>
      </c>
      <c r="Q52" s="31">
        <f t="shared" si="86"/>
        <v>0</v>
      </c>
      <c r="R52" s="31">
        <f t="shared" si="86"/>
        <v>0</v>
      </c>
      <c r="S52" s="31">
        <f t="shared" si="86"/>
        <v>0</v>
      </c>
      <c r="T52" s="31">
        <f t="shared" si="86"/>
        <v>0</v>
      </c>
      <c r="U52" s="31">
        <f t="shared" si="86"/>
        <v>0</v>
      </c>
      <c r="V52" s="31">
        <f t="shared" si="86"/>
        <v>0</v>
      </c>
      <c r="W52" s="31">
        <f t="shared" si="86"/>
        <v>0</v>
      </c>
      <c r="X52" s="31">
        <f t="shared" si="86"/>
        <v>0</v>
      </c>
      <c r="Y52" s="31">
        <f t="shared" si="86"/>
        <v>0</v>
      </c>
      <c r="Z52" s="31">
        <f t="shared" si="86"/>
        <v>0</v>
      </c>
      <c r="AA52" s="31">
        <f t="shared" si="86"/>
        <v>0</v>
      </c>
    </row>
    <row r="53" spans="1:27" x14ac:dyDescent="0.25">
      <c r="A53" s="177"/>
      <c r="B53" s="87"/>
      <c r="C53" s="88"/>
      <c r="D53" s="88"/>
      <c r="G53" s="13" t="s">
        <v>34</v>
      </c>
      <c r="H53" s="14">
        <f>SUM(H42:H51)</f>
        <v>0</v>
      </c>
      <c r="I53" s="14">
        <f>SUM(I42:I51)</f>
        <v>0</v>
      </c>
      <c r="J53" s="14">
        <f t="shared" ref="J53:AA53" si="87">SUM(J42:J51)</f>
        <v>0</v>
      </c>
      <c r="K53" s="14">
        <f t="shared" si="87"/>
        <v>0</v>
      </c>
      <c r="L53" s="14">
        <f t="shared" si="87"/>
        <v>0</v>
      </c>
      <c r="M53" s="14">
        <f t="shared" si="87"/>
        <v>0</v>
      </c>
      <c r="N53" s="14">
        <f t="shared" si="87"/>
        <v>0</v>
      </c>
      <c r="O53" s="14">
        <f t="shared" si="87"/>
        <v>0</v>
      </c>
      <c r="P53" s="14">
        <f t="shared" si="87"/>
        <v>0</v>
      </c>
      <c r="Q53" s="14">
        <f t="shared" si="87"/>
        <v>0</v>
      </c>
      <c r="R53" s="14">
        <f t="shared" si="87"/>
        <v>0</v>
      </c>
      <c r="S53" s="14">
        <f t="shared" si="87"/>
        <v>0</v>
      </c>
      <c r="T53" s="14">
        <f t="shared" si="87"/>
        <v>0</v>
      </c>
      <c r="U53" s="14">
        <f t="shared" si="87"/>
        <v>0</v>
      </c>
      <c r="V53" s="14">
        <f t="shared" si="87"/>
        <v>0</v>
      </c>
      <c r="W53" s="14">
        <f t="shared" si="87"/>
        <v>0</v>
      </c>
      <c r="X53" s="14">
        <f t="shared" si="87"/>
        <v>0</v>
      </c>
      <c r="Y53" s="14">
        <f t="shared" si="87"/>
        <v>0</v>
      </c>
      <c r="Z53" s="14">
        <f t="shared" si="87"/>
        <v>0</v>
      </c>
      <c r="AA53" s="14">
        <f t="shared" si="87"/>
        <v>0</v>
      </c>
    </row>
    <row r="54" spans="1:27" ht="30" x14ac:dyDescent="0.25">
      <c r="A54" s="177"/>
      <c r="B54" s="87"/>
      <c r="C54" s="88"/>
      <c r="D54" s="88"/>
      <c r="G54" s="16" t="s">
        <v>36</v>
      </c>
      <c r="H54" s="18">
        <f>J54-SUM(H53:AA53)</f>
        <v>0</v>
      </c>
      <c r="I54" s="17" t="s">
        <v>35</v>
      </c>
      <c r="J54" s="37">
        <f>Instructions!B10</f>
        <v>0</v>
      </c>
      <c r="K54" s="232" t="s">
        <v>43</v>
      </c>
      <c r="L54" s="232"/>
      <c r="M54" s="19">
        <f>SUM(H53:AA53)</f>
        <v>0</v>
      </c>
      <c r="N54" s="12"/>
      <c r="O54" s="12"/>
      <c r="P54" s="12"/>
      <c r="Q54" s="12"/>
      <c r="R54" s="12"/>
      <c r="S54" s="12"/>
      <c r="T54" s="12"/>
      <c r="U54" s="12"/>
      <c r="V54" s="12"/>
      <c r="W54" s="12"/>
      <c r="X54" s="12"/>
      <c r="Y54" s="12"/>
      <c r="Z54" s="12"/>
      <c r="AA54" s="12"/>
    </row>
    <row r="55" spans="1:27" x14ac:dyDescent="0.25">
      <c r="A55" s="177"/>
      <c r="B55" s="87"/>
      <c r="C55" s="88"/>
      <c r="D55" s="88"/>
      <c r="G55" s="5"/>
      <c r="H55" s="10"/>
      <c r="I55" s="10"/>
      <c r="J55" s="10"/>
      <c r="K55" s="10"/>
      <c r="L55" s="10"/>
      <c r="M55" s="10"/>
      <c r="N55" s="10"/>
      <c r="O55" s="10"/>
      <c r="P55" s="10"/>
      <c r="Q55" s="10"/>
      <c r="R55" s="10"/>
      <c r="S55" s="10"/>
      <c r="T55" s="10"/>
      <c r="U55" s="10"/>
      <c r="V55" s="10"/>
      <c r="W55" s="10"/>
      <c r="X55" s="10"/>
      <c r="Y55" s="10"/>
      <c r="Z55" s="10"/>
      <c r="AA55" s="10"/>
    </row>
    <row r="56" spans="1:27" x14ac:dyDescent="0.25">
      <c r="A56" s="177"/>
      <c r="B56" s="87"/>
      <c r="C56" s="88"/>
      <c r="D56" s="88"/>
      <c r="G56" s="233" t="s">
        <v>45</v>
      </c>
      <c r="H56" s="233"/>
      <c r="I56" s="23">
        <f>SUM(M13,M25,M38,M54)</f>
        <v>0</v>
      </c>
    </row>
    <row r="57" spans="1:27" ht="30" customHeight="1" x14ac:dyDescent="0.25">
      <c r="A57" s="177"/>
      <c r="B57" s="87"/>
      <c r="C57" s="88"/>
      <c r="D57" s="88"/>
      <c r="G57" s="231" t="s">
        <v>44</v>
      </c>
      <c r="H57" s="231"/>
      <c r="I57" s="23">
        <f>SUM(J13,J25,J38,J54)-I56</f>
        <v>0</v>
      </c>
    </row>
    <row r="58" spans="1:27" ht="18.75" x14ac:dyDescent="0.3">
      <c r="A58" s="177"/>
      <c r="B58" s="87"/>
      <c r="C58" s="88"/>
      <c r="D58" s="88"/>
      <c r="G58" s="24" t="s">
        <v>46</v>
      </c>
      <c r="H58" s="24"/>
      <c r="I58" s="24"/>
    </row>
    <row r="59" spans="1:27" x14ac:dyDescent="0.25">
      <c r="A59" s="177"/>
      <c r="B59" s="87"/>
      <c r="C59" s="88"/>
      <c r="D59" s="88"/>
      <c r="H59" s="6" t="str">
        <f>'Cost Tracking'!$A$23</f>
        <v>Alcohol</v>
      </c>
      <c r="I59" s="6" t="str">
        <f>'Cost Tracking'!$A$24</f>
        <v>Mortgage</v>
      </c>
      <c r="J59" s="6" t="str">
        <f>'Cost Tracking'!$A$25</f>
        <v>Donations</v>
      </c>
      <c r="K59" s="6" t="str">
        <f>'Cost Tracking'!$A$26</f>
        <v>Eating out</v>
      </c>
      <c r="L59" s="6" t="str">
        <f>'Cost Tracking'!$A$27</f>
        <v>Electrical Repairs</v>
      </c>
      <c r="M59" s="6" t="str">
        <f>'Cost Tracking'!$A$28</f>
        <v>Entertainment</v>
      </c>
      <c r="N59" s="6" t="str">
        <f>'Cost Tracking'!$A$29</f>
        <v>Fuel</v>
      </c>
      <c r="O59" s="6" t="str">
        <f>'Cost Tracking'!$A$30</f>
        <v>Gas for bottles</v>
      </c>
      <c r="P59" s="6" t="str">
        <f>'Cost Tracking'!$A$31</f>
        <v>General  Goods</v>
      </c>
      <c r="Q59" s="6" t="str">
        <f>'Cost Tracking'!$A$32</f>
        <v>Groceries</v>
      </c>
      <c r="R59" s="6" t="str">
        <f>'Cost Tracking'!$A$33</f>
        <v>Holiday park fees</v>
      </c>
      <c r="S59" s="6" t="str">
        <f>'Cost Tracking'!$A$34</f>
        <v>Insurances</v>
      </c>
      <c r="T59" s="6" t="str">
        <f>'Cost Tracking'!$A$35</f>
        <v>Mechanical repairs</v>
      </c>
      <c r="U59" s="6" t="str">
        <f>'Cost Tracking'!$A$36</f>
        <v>Misc expence</v>
      </c>
      <c r="V59" s="6" t="str">
        <f>'Cost Tracking'!$A$37</f>
        <v xml:space="preserve">Plumbing Repairs </v>
      </c>
      <c r="W59" s="6" t="str">
        <f>'Cost Tracking'!$A$38</f>
        <v>Registrations</v>
      </c>
      <c r="X59" s="6" t="str">
        <f>'Cost Tracking'!$A$39</f>
        <v xml:space="preserve">Water </v>
      </c>
      <c r="Y59" s="6" t="str">
        <f>'Cost Tracking'!$A$40</f>
        <v xml:space="preserve">Internet </v>
      </c>
      <c r="Z59" s="6" t="str">
        <f>'Cost Tracking'!$A$41</f>
        <v>Activities</v>
      </c>
      <c r="AA59" s="6" t="str">
        <f>'Cost Tracking'!$A$42</f>
        <v>Caravan items</v>
      </c>
    </row>
    <row r="60" spans="1:27" x14ac:dyDescent="0.25">
      <c r="A60" s="177"/>
      <c r="B60" s="87"/>
      <c r="C60" s="88"/>
      <c r="D60" s="88"/>
      <c r="G60" s="38" t="s">
        <v>50</v>
      </c>
      <c r="H60" s="39">
        <f>SUM(H12,H24,H37,H53)</f>
        <v>0</v>
      </c>
      <c r="I60" s="39">
        <f>SUM(I12,I24,I37,I53)</f>
        <v>0</v>
      </c>
      <c r="J60" s="39">
        <f t="shared" ref="J60:AA60" si="88">SUM(J12,J24,J37,J53)</f>
        <v>0</v>
      </c>
      <c r="K60" s="39">
        <f t="shared" si="88"/>
        <v>0</v>
      </c>
      <c r="L60" s="39">
        <f t="shared" si="88"/>
        <v>0</v>
      </c>
      <c r="M60" s="39">
        <f t="shared" si="88"/>
        <v>0</v>
      </c>
      <c r="N60" s="39">
        <f t="shared" si="88"/>
        <v>0</v>
      </c>
      <c r="O60" s="39">
        <f t="shared" si="88"/>
        <v>0</v>
      </c>
      <c r="P60" s="39">
        <f t="shared" si="88"/>
        <v>0</v>
      </c>
      <c r="Q60" s="39">
        <f t="shared" si="88"/>
        <v>0</v>
      </c>
      <c r="R60" s="39">
        <f t="shared" si="88"/>
        <v>0</v>
      </c>
      <c r="S60" s="39">
        <f t="shared" si="88"/>
        <v>0</v>
      </c>
      <c r="T60" s="39">
        <f t="shared" si="88"/>
        <v>0</v>
      </c>
      <c r="U60" s="39">
        <f t="shared" si="88"/>
        <v>0</v>
      </c>
      <c r="V60" s="39">
        <f t="shared" si="88"/>
        <v>0</v>
      </c>
      <c r="W60" s="39">
        <f t="shared" si="88"/>
        <v>0</v>
      </c>
      <c r="X60" s="39">
        <f t="shared" si="88"/>
        <v>0</v>
      </c>
      <c r="Y60" s="39">
        <f t="shared" si="88"/>
        <v>0</v>
      </c>
      <c r="Z60" s="39">
        <f t="shared" si="88"/>
        <v>0</v>
      </c>
      <c r="AA60" s="39">
        <f t="shared" si="88"/>
        <v>0</v>
      </c>
    </row>
    <row r="61" spans="1:27" ht="30" x14ac:dyDescent="0.25">
      <c r="A61" s="177"/>
      <c r="B61" s="87"/>
      <c r="C61" s="88"/>
      <c r="D61" s="88"/>
      <c r="G61" s="40" t="s">
        <v>47</v>
      </c>
      <c r="H61" s="39">
        <f>H60/4</f>
        <v>0</v>
      </c>
      <c r="I61" s="39">
        <f t="shared" ref="I61:AA61" si="89">I60/4</f>
        <v>0</v>
      </c>
      <c r="J61" s="39">
        <f t="shared" si="89"/>
        <v>0</v>
      </c>
      <c r="K61" s="39">
        <f t="shared" si="89"/>
        <v>0</v>
      </c>
      <c r="L61" s="39">
        <f t="shared" si="89"/>
        <v>0</v>
      </c>
      <c r="M61" s="39">
        <f t="shared" si="89"/>
        <v>0</v>
      </c>
      <c r="N61" s="39">
        <f t="shared" si="89"/>
        <v>0</v>
      </c>
      <c r="O61" s="39">
        <f t="shared" si="89"/>
        <v>0</v>
      </c>
      <c r="P61" s="39">
        <f t="shared" si="89"/>
        <v>0</v>
      </c>
      <c r="Q61" s="39">
        <f t="shared" si="89"/>
        <v>0</v>
      </c>
      <c r="R61" s="39">
        <f t="shared" si="89"/>
        <v>0</v>
      </c>
      <c r="S61" s="39">
        <f t="shared" si="89"/>
        <v>0</v>
      </c>
      <c r="T61" s="39">
        <f t="shared" si="89"/>
        <v>0</v>
      </c>
      <c r="U61" s="39">
        <f t="shared" si="89"/>
        <v>0</v>
      </c>
      <c r="V61" s="39">
        <f t="shared" si="89"/>
        <v>0</v>
      </c>
      <c r="W61" s="39">
        <f t="shared" si="89"/>
        <v>0</v>
      </c>
      <c r="X61" s="39">
        <f t="shared" si="89"/>
        <v>0</v>
      </c>
      <c r="Y61" s="39">
        <f t="shared" si="89"/>
        <v>0</v>
      </c>
      <c r="Z61" s="39">
        <f t="shared" si="89"/>
        <v>0</v>
      </c>
      <c r="AA61" s="39">
        <f t="shared" si="89"/>
        <v>0</v>
      </c>
    </row>
    <row r="62" spans="1:27" x14ac:dyDescent="0.25">
      <c r="A62" s="177"/>
      <c r="B62" s="87"/>
      <c r="C62" s="88"/>
      <c r="D62" s="88"/>
    </row>
    <row r="63" spans="1:27" x14ac:dyDescent="0.25">
      <c r="A63" s="177"/>
      <c r="B63" s="87"/>
      <c r="C63" s="88"/>
      <c r="D63" s="88"/>
    </row>
    <row r="64" spans="1:27" x14ac:dyDescent="0.25">
      <c r="A64" s="177"/>
      <c r="B64" s="87"/>
      <c r="C64" s="88"/>
      <c r="D64" s="88"/>
    </row>
    <row r="65" spans="1:4" x14ac:dyDescent="0.25">
      <c r="A65" s="177"/>
      <c r="B65" s="87"/>
      <c r="C65" s="88"/>
      <c r="D65" s="88"/>
    </row>
    <row r="66" spans="1:4" x14ac:dyDescent="0.25">
      <c r="A66" s="177"/>
      <c r="B66" s="87"/>
      <c r="C66" s="88"/>
      <c r="D66" s="88"/>
    </row>
    <row r="67" spans="1:4" x14ac:dyDescent="0.25">
      <c r="A67" s="177"/>
      <c r="B67" s="87"/>
      <c r="C67" s="88"/>
      <c r="D67" s="88"/>
    </row>
    <row r="68" spans="1:4" x14ac:dyDescent="0.25">
      <c r="A68" s="177"/>
      <c r="B68" s="87"/>
      <c r="C68" s="88"/>
      <c r="D68" s="88"/>
    </row>
    <row r="69" spans="1:4" x14ac:dyDescent="0.25">
      <c r="A69" s="177"/>
      <c r="B69" s="87"/>
      <c r="C69" s="88"/>
      <c r="D69" s="88"/>
    </row>
    <row r="70" spans="1:4" x14ac:dyDescent="0.25">
      <c r="A70" s="177"/>
      <c r="B70" s="87"/>
      <c r="C70" s="88"/>
      <c r="D70" s="88"/>
    </row>
    <row r="71" spans="1:4" x14ac:dyDescent="0.25">
      <c r="A71" s="177"/>
      <c r="B71" s="87"/>
      <c r="C71" s="88"/>
      <c r="D71" s="88"/>
    </row>
    <row r="72" spans="1:4" x14ac:dyDescent="0.25">
      <c r="A72" s="177"/>
      <c r="B72" s="87"/>
      <c r="C72" s="88"/>
      <c r="D72" s="88"/>
    </row>
    <row r="73" spans="1:4" x14ac:dyDescent="0.25">
      <c r="A73" s="177"/>
      <c r="B73" s="87"/>
      <c r="C73" s="88"/>
      <c r="D73" s="88"/>
    </row>
    <row r="74" spans="1:4" x14ac:dyDescent="0.25">
      <c r="A74" s="177"/>
      <c r="B74" s="87"/>
      <c r="C74" s="88"/>
      <c r="D74" s="88"/>
    </row>
    <row r="75" spans="1:4" x14ac:dyDescent="0.25">
      <c r="A75" s="177"/>
      <c r="B75" s="87"/>
      <c r="C75" s="88"/>
      <c r="D75" s="88"/>
    </row>
    <row r="76" spans="1:4" x14ac:dyDescent="0.25">
      <c r="A76" s="177"/>
      <c r="B76" s="87"/>
      <c r="C76" s="88"/>
      <c r="D76" s="88"/>
    </row>
    <row r="77" spans="1:4" x14ac:dyDescent="0.25">
      <c r="A77" s="177"/>
      <c r="B77" s="87"/>
      <c r="C77" s="88"/>
      <c r="D77" s="88"/>
    </row>
    <row r="78" spans="1:4" x14ac:dyDescent="0.25">
      <c r="A78" s="177"/>
      <c r="B78" s="87"/>
      <c r="C78" s="88"/>
      <c r="D78" s="88"/>
    </row>
    <row r="79" spans="1:4" x14ac:dyDescent="0.25">
      <c r="A79" s="177"/>
      <c r="B79" s="87"/>
      <c r="C79" s="88"/>
      <c r="D79" s="88"/>
    </row>
    <row r="80" spans="1:4" x14ac:dyDescent="0.25">
      <c r="A80" s="177"/>
      <c r="B80" s="87"/>
      <c r="C80" s="88"/>
      <c r="D80" s="88"/>
    </row>
    <row r="81" spans="1:4" x14ac:dyDescent="0.25">
      <c r="A81" s="177"/>
      <c r="B81" s="87"/>
      <c r="C81" s="88"/>
      <c r="D81" s="88"/>
    </row>
    <row r="82" spans="1:4" x14ac:dyDescent="0.25">
      <c r="A82" s="177"/>
      <c r="B82" s="87"/>
      <c r="C82" s="88"/>
      <c r="D82" s="88"/>
    </row>
    <row r="83" spans="1:4" x14ac:dyDescent="0.25">
      <c r="A83" s="177"/>
      <c r="B83" s="87"/>
      <c r="C83" s="88"/>
      <c r="D83" s="88"/>
    </row>
    <row r="84" spans="1:4" x14ac:dyDescent="0.25">
      <c r="A84" s="177"/>
      <c r="B84" s="87"/>
      <c r="C84" s="88"/>
      <c r="D84" s="88"/>
    </row>
    <row r="85" spans="1:4" x14ac:dyDescent="0.25">
      <c r="A85" s="177"/>
      <c r="B85" s="87"/>
      <c r="C85" s="88"/>
      <c r="D85" s="88"/>
    </row>
    <row r="86" spans="1:4" x14ac:dyDescent="0.25">
      <c r="A86" s="177"/>
      <c r="B86" s="87"/>
      <c r="C86" s="88"/>
      <c r="D86" s="88"/>
    </row>
    <row r="87" spans="1:4" x14ac:dyDescent="0.25">
      <c r="A87" s="177"/>
      <c r="B87" s="87"/>
      <c r="C87" s="88"/>
      <c r="D87" s="88"/>
    </row>
    <row r="88" spans="1:4" x14ac:dyDescent="0.25">
      <c r="A88" s="177"/>
      <c r="B88" s="87"/>
      <c r="C88" s="88"/>
      <c r="D88" s="88"/>
    </row>
    <row r="89" spans="1:4" x14ac:dyDescent="0.25">
      <c r="A89" s="177"/>
      <c r="B89" s="87"/>
      <c r="C89" s="88"/>
      <c r="D89" s="88"/>
    </row>
    <row r="90" spans="1:4" x14ac:dyDescent="0.25">
      <c r="A90" s="177"/>
      <c r="B90" s="87"/>
      <c r="C90" s="88"/>
      <c r="D90" s="88"/>
    </row>
    <row r="91" spans="1:4" x14ac:dyDescent="0.25">
      <c r="A91" s="177"/>
      <c r="B91" s="87"/>
      <c r="C91" s="88"/>
      <c r="D91" s="88"/>
    </row>
    <row r="92" spans="1:4" x14ac:dyDescent="0.25">
      <c r="A92" s="177"/>
      <c r="B92" s="87"/>
      <c r="C92" s="88"/>
      <c r="D92" s="88"/>
    </row>
    <row r="93" spans="1:4" x14ac:dyDescent="0.25">
      <c r="A93" s="177"/>
      <c r="B93" s="87"/>
      <c r="C93" s="88"/>
      <c r="D93" s="88"/>
    </row>
    <row r="94" spans="1:4" x14ac:dyDescent="0.25">
      <c r="A94" s="177"/>
      <c r="B94" s="87"/>
      <c r="C94" s="88"/>
      <c r="D94" s="88"/>
    </row>
    <row r="95" spans="1:4" x14ac:dyDescent="0.25">
      <c r="A95" s="177"/>
      <c r="B95" s="87"/>
      <c r="C95" s="88"/>
      <c r="D95" s="88"/>
    </row>
    <row r="96" spans="1:4" x14ac:dyDescent="0.25">
      <c r="A96" s="177"/>
      <c r="B96" s="87"/>
      <c r="C96" s="88"/>
      <c r="D96" s="88"/>
    </row>
    <row r="97" spans="1:4" x14ac:dyDescent="0.25">
      <c r="A97" s="177"/>
      <c r="B97" s="87"/>
      <c r="C97" s="88"/>
      <c r="D97" s="88"/>
    </row>
    <row r="98" spans="1:4" x14ac:dyDescent="0.25">
      <c r="A98" s="177"/>
      <c r="B98" s="87"/>
      <c r="C98" s="88"/>
      <c r="D98" s="88"/>
    </row>
    <row r="99" spans="1:4" x14ac:dyDescent="0.25">
      <c r="A99" s="177"/>
      <c r="B99" s="87"/>
      <c r="C99" s="88"/>
      <c r="D99" s="88"/>
    </row>
    <row r="100" spans="1:4" x14ac:dyDescent="0.25">
      <c r="A100" s="177"/>
      <c r="B100" s="87"/>
      <c r="C100" s="88"/>
      <c r="D100" s="88"/>
    </row>
  </sheetData>
  <sheetProtection algorithmName="SHA-512" hashValue="TcqWiYuut8mVYKsEEt0Z8YrkCSC5vM5ocA7Pq8LudqEE24XACs06vI5xxsulrXpwt11BUpi6w+zYs/b7SS2FqA==" saltValue="R0aRLGm7oA2GbAwzSO8AoA==" spinCount="100000" sheet="1" objects="1" scenarios="1" selectLockedCells="1" selectUnlockedCells="1"/>
  <mergeCells count="6">
    <mergeCell ref="G57:H57"/>
    <mergeCell ref="K13:L13"/>
    <mergeCell ref="K25:L25"/>
    <mergeCell ref="K38:L38"/>
    <mergeCell ref="K54:L54"/>
    <mergeCell ref="G56:H5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'Cost Tracking'!$A$23:$A$42</xm:f>
          </x14:formula1>
          <xm:sqref>C3:C100</xm:sqref>
        </x14:dataValidation>
        <x14:dataValidation type="list" allowBlank="1" showInputMessage="1" showErrorMessage="1">
          <x14:formula1>
            <xm:f>'Cost Tracking'!$A$48:$A$50</xm:f>
          </x14:formula1>
          <xm:sqref>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Cost Tracking</vt:lpstr>
      <vt:lpstr>Example</vt:lpstr>
      <vt:lpstr>November</vt:lpstr>
      <vt:lpstr>December</vt:lpstr>
      <vt:lpstr>Jan</vt:lpstr>
      <vt:lpstr>Feb</vt:lpstr>
      <vt:lpstr>Mar</vt:lpstr>
      <vt:lpstr>Apr</vt:lpstr>
      <vt:lpstr>May</vt:lpstr>
      <vt:lpstr>Jun</vt:lpstr>
      <vt:lpstr>Jul</vt:lpstr>
      <vt:lpstr>Aug</vt:lpstr>
      <vt:lpstr>Sep</vt:lpstr>
      <vt:lpstr>Oct</vt:lpstr>
      <vt:lpstr>Nov</vt:lpstr>
      <vt:lpstr>Dec</vt:lpstr>
      <vt:lpstr>random stats </vt:lpstr>
      <vt:lpstr>Stats</vt:lpstr>
      <vt:lpstr>Graphs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Caravan travel expence sheet</dc:title>
  <dc:creator>Fulltime Caravanning With Laz and Sue</dc:creator>
  <cp:lastModifiedBy>Fulltime Caravanning</cp:lastModifiedBy>
  <dcterms:created xsi:type="dcterms:W3CDTF">2016-11-15T10:57:34Z</dcterms:created>
  <dcterms:modified xsi:type="dcterms:W3CDTF">2017-05-08T11:42:35Z</dcterms:modified>
</cp:coreProperties>
</file>